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WIBN7001\Ref_705$\01 Entgeltregulierung\01.01 Fachthemen\01.01.02 Serviceeinrichtungen\Erhebungsbogen\V4 - EHB 2023\Final V4 - 2023-08-11\"/>
    </mc:Choice>
  </mc:AlternateContent>
  <workbookProtection workbookAlgorithmName="SHA-512" workbookHashValue="EwNIQrA15idd5EAbZ7lTYuY+6qaYOU+xO8M9VGNnRQgt+bIKeHmmjBYAVSgugmvHUue6vJb2FIFctH3kqXSSKw==" workbookSaltValue="SfC8Dx3gPva7m9xFgLjJXg==" workbookSpinCount="100000" lockStructure="1"/>
  <bookViews>
    <workbookView xWindow="0" yWindow="0" windowWidth="28800" windowHeight="11925"/>
  </bookViews>
  <sheets>
    <sheet name="A - Allgemeines" sheetId="1" r:id="rId1"/>
    <sheet name="B - Finanzdaten" sheetId="25" r:id="rId2"/>
    <sheet name="C - Entgeltkalkulation" sheetId="8" r:id="rId3"/>
    <sheet name="Daten (auszublenden)" sheetId="5" state="hidden" r:id="rId4"/>
  </sheets>
  <externalReferences>
    <externalReference r:id="rId5"/>
  </externalReferences>
  <definedNames>
    <definedName name="_Key1" localSheetId="0" hidden="1">#REF!</definedName>
    <definedName name="_Key1" localSheetId="1" hidden="1">#REF!</definedName>
    <definedName name="_Key1" localSheetId="2" hidden="1">#REF!</definedName>
    <definedName name="_Key1" hidden="1">#REF!</definedName>
    <definedName name="_Key2" localSheetId="0" hidden="1">#REF!</definedName>
    <definedName name="_Key2" localSheetId="1" hidden="1">#REF!</definedName>
    <definedName name="_Key2" localSheetId="2" hidden="1">#REF!</definedName>
    <definedName name="_Key2" hidden="1">#REF!</definedName>
    <definedName name="_Order1" hidden="1">255</definedName>
    <definedName name="_Order2" hidden="1">255</definedName>
    <definedName name="_Richtung" localSheetId="0" hidden="1">#REF!</definedName>
    <definedName name="_Richtung" localSheetId="1" hidden="1">#REF!</definedName>
    <definedName name="_Richtung" localSheetId="2" hidden="1">#REF!</definedName>
    <definedName name="_Richtung" hidden="1">#REF!</definedName>
    <definedName name="_Sort" localSheetId="0" hidden="1">#REF!</definedName>
    <definedName name="_Sort" localSheetId="1" hidden="1">#REF!</definedName>
    <definedName name="_Sort" localSheetId="2" hidden="1">#REF!</definedName>
    <definedName name="_Sort" hidden="1">#REF!</definedName>
    <definedName name="Accounting" localSheetId="1">'A - Allgemeines'!#REF!</definedName>
    <definedName name="Accounting" localSheetId="2">'[1]A Allgemeines'!#REF!</definedName>
    <definedName name="Accounting" localSheetId="3">#REF!</definedName>
    <definedName name="Accounting">'A - Allgemeines'!#REF!</definedName>
    <definedName name="ArtUnternehmen" localSheetId="1">'A - Allgemeines'!#REF!</definedName>
    <definedName name="ArtUnternehmen" localSheetId="2">'[1]A Allgemeines'!#REF!</definedName>
    <definedName name="ArtUnternehmen" localSheetId="3">#REF!</definedName>
    <definedName name="ArtUnternehmen">'A - Allgemeines'!#REF!</definedName>
    <definedName name="Bitte_durch_Klick_ins_Auswahlmenü_auswählen" localSheetId="1">'A - Allgemeines'!#REF!</definedName>
    <definedName name="Bitte_durch_Klick_ins_Auswahlmenü_auswählen" localSheetId="2">'[1]A Allgemeines'!#REF!</definedName>
    <definedName name="Bitte_durch_Klick_ins_Auswahlmenü_auswählen" localSheetId="3">#REF!</definedName>
    <definedName name="Bitte_durch_Klick_ins_Auswahlmenü_auswählen">'A - Allgemeines'!#REF!</definedName>
    <definedName name="_xlnm.Print_Area" localSheetId="0">'A - Allgemeines'!$A$1:$F$69</definedName>
    <definedName name="EIU" localSheetId="1">'A - Allgemeines'!#REF!</definedName>
    <definedName name="EIU" localSheetId="2">'[1]A Allgemeines'!#REF!</definedName>
    <definedName name="EIU" localSheetId="3">#REF!</definedName>
    <definedName name="EIU">'A - Allgemeines'!#REF!</definedName>
    <definedName name="fff" localSheetId="0" hidden="1">#REF!</definedName>
    <definedName name="fff" localSheetId="1" hidden="1">#REF!</definedName>
    <definedName name="fff" localSheetId="2" hidden="1">#REF!</definedName>
    <definedName name="fff" hidden="1">#REF!</definedName>
    <definedName name="g" localSheetId="1" hidden="1">#REF!</definedName>
    <definedName name="g" hidden="1">#REF!</definedName>
    <definedName name="Kreuz" localSheetId="1">'A - Allgemeines'!#REF!</definedName>
    <definedName name="Kreuz" localSheetId="2">'[1]A Allgemeines'!#REF!</definedName>
    <definedName name="Kreuz" localSheetId="3">#REF!</definedName>
    <definedName name="Kreuz">'A - Allgemeines'!#REF!</definedName>
    <definedName name="Name" localSheetId="1" hidden="1">#REF!</definedName>
    <definedName name="Name" localSheetId="2" hidden="1">#REF!</definedName>
    <definedName name="Name" hidden="1">#REF!</definedName>
    <definedName name="Name2" localSheetId="1" hidden="1">#REF!</definedName>
    <definedName name="Name2" localSheetId="2" hidden="1">#REF!</definedName>
    <definedName name="Name2" hidden="1">#REF!</definedName>
    <definedName name="Rechtsform" localSheetId="1">'A - Allgemeines'!#REF!</definedName>
    <definedName name="Rechtsform" localSheetId="2">'[1]A Allgemeines'!#REF!</definedName>
    <definedName name="Rechtsform" localSheetId="3">#REF!</definedName>
    <definedName name="Rechtsform">'A - Allgemeines'!#REF!</definedName>
    <definedName name="Zuschüsse" localSheetId="1">'A - Allgemeines'!#REF!</definedName>
    <definedName name="Zuschüsse" localSheetId="2">'[1]A Allgemeines'!#REF!</definedName>
    <definedName name="Zuschüsse" localSheetId="3">#REF!</definedName>
    <definedName name="Zuschüsse">'A - Allgemeines'!#REF!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25" l="1"/>
  <c r="Q123" i="25" l="1"/>
  <c r="Q111" i="25"/>
  <c r="Q112" i="25"/>
  <c r="Q114" i="25"/>
  <c r="Q115" i="25"/>
  <c r="Q103" i="25"/>
  <c r="Q104" i="25"/>
  <c r="Q105" i="25"/>
  <c r="Q106" i="25"/>
  <c r="Q107" i="25"/>
  <c r="Q102" i="25"/>
  <c r="Q99" i="25"/>
  <c r="Q100" i="25"/>
  <c r="Q62" i="25"/>
  <c r="Q63" i="25"/>
  <c r="Q64" i="25"/>
  <c r="Q65" i="25"/>
  <c r="Q66" i="25"/>
  <c r="Q67" i="25"/>
  <c r="Q68" i="25"/>
  <c r="Q69" i="25"/>
  <c r="Q70" i="25"/>
  <c r="Q71" i="25"/>
  <c r="Q72" i="25"/>
  <c r="Q73" i="25"/>
  <c r="Q74" i="25"/>
  <c r="Q43" i="25"/>
  <c r="Q44" i="25"/>
  <c r="Q45" i="25"/>
  <c r="Q46" i="25"/>
  <c r="Q47" i="25"/>
  <c r="Q48" i="25"/>
  <c r="Q49" i="25"/>
  <c r="Q50" i="25"/>
  <c r="Q51" i="25"/>
  <c r="Q52" i="25"/>
  <c r="Q53" i="25"/>
  <c r="Q54" i="25"/>
  <c r="Q55" i="25"/>
  <c r="Q56" i="25"/>
  <c r="Q42" i="25"/>
  <c r="Q27" i="25"/>
  <c r="Q28" i="25"/>
  <c r="Q29" i="25"/>
  <c r="Q30" i="25"/>
  <c r="Q31" i="25"/>
  <c r="Q32" i="25"/>
  <c r="Q33" i="25"/>
  <c r="Q34" i="25"/>
  <c r="Q35" i="25"/>
  <c r="Q36" i="25"/>
  <c r="Q37" i="25"/>
  <c r="Q38" i="25"/>
  <c r="Q24" i="25"/>
  <c r="Q25" i="25"/>
  <c r="Q26" i="25"/>
  <c r="G24" i="25"/>
  <c r="P14" i="25"/>
  <c r="O14" i="25"/>
  <c r="P108" i="25" l="1"/>
  <c r="O108" i="25"/>
  <c r="P98" i="25"/>
  <c r="O98" i="25"/>
  <c r="P77" i="25"/>
  <c r="O77" i="25"/>
  <c r="P74" i="25"/>
  <c r="O74" i="25"/>
  <c r="P73" i="25"/>
  <c r="O73" i="25"/>
  <c r="P72" i="25"/>
  <c r="O72" i="25"/>
  <c r="P71" i="25"/>
  <c r="O71" i="25"/>
  <c r="P70" i="25"/>
  <c r="O70" i="25"/>
  <c r="P69" i="25"/>
  <c r="O69" i="25"/>
  <c r="P68" i="25"/>
  <c r="O68" i="25"/>
  <c r="P67" i="25"/>
  <c r="O67" i="25"/>
  <c r="P66" i="25"/>
  <c r="O66" i="25"/>
  <c r="P65" i="25"/>
  <c r="O65" i="25"/>
  <c r="P64" i="25"/>
  <c r="O64" i="25"/>
  <c r="P63" i="25"/>
  <c r="O63" i="25"/>
  <c r="P62" i="25"/>
  <c r="O62" i="25"/>
  <c r="P61" i="25"/>
  <c r="O61" i="25"/>
  <c r="P60" i="25"/>
  <c r="O60" i="25"/>
  <c r="P57" i="25"/>
  <c r="O57" i="25"/>
  <c r="N56" i="25"/>
  <c r="N74" i="25" s="1"/>
  <c r="N55" i="25"/>
  <c r="N73" i="25" s="1"/>
  <c r="N54" i="25"/>
  <c r="N72" i="25" s="1"/>
  <c r="N53" i="25"/>
  <c r="N71" i="25" s="1"/>
  <c r="N52" i="25"/>
  <c r="N70" i="25" s="1"/>
  <c r="N51" i="25"/>
  <c r="N69" i="25" s="1"/>
  <c r="N50" i="25"/>
  <c r="N68" i="25" s="1"/>
  <c r="N49" i="25"/>
  <c r="N67" i="25" s="1"/>
  <c r="N48" i="25"/>
  <c r="N66" i="25" s="1"/>
  <c r="N47" i="25"/>
  <c r="N65" i="25" s="1"/>
  <c r="N46" i="25"/>
  <c r="N64" i="25" s="1"/>
  <c r="N45" i="25"/>
  <c r="N63" i="25" s="1"/>
  <c r="N44" i="25"/>
  <c r="N62" i="25" s="1"/>
  <c r="N43" i="25"/>
  <c r="N61" i="25" s="1"/>
  <c r="N42" i="25"/>
  <c r="N60" i="25" s="1"/>
  <c r="Q60" i="25" l="1"/>
  <c r="Q61" i="25"/>
  <c r="Q98" i="25"/>
  <c r="Q57" i="25"/>
  <c r="O97" i="25"/>
  <c r="O75" i="25"/>
  <c r="P75" i="25"/>
  <c r="O23" i="25"/>
  <c r="O39" i="25" l="1"/>
  <c r="Q39" i="25" s="1"/>
  <c r="O78" i="25"/>
  <c r="P39" i="25"/>
  <c r="P78" i="25"/>
  <c r="Q75" i="25"/>
  <c r="P23" i="25"/>
  <c r="P97" i="25"/>
  <c r="D108" i="25" l="1"/>
  <c r="E108" i="25"/>
  <c r="J108" i="25"/>
  <c r="F108" i="25" l="1"/>
  <c r="E98" i="25" l="1"/>
  <c r="F98" i="25"/>
  <c r="D98" i="25"/>
  <c r="D158" i="25" l="1"/>
  <c r="F158" i="25"/>
  <c r="E158" i="25"/>
  <c r="F159" i="25" l="1"/>
  <c r="E159" i="25"/>
  <c r="F116" i="25"/>
  <c r="D147" i="25" l="1"/>
  <c r="F147" i="25"/>
  <c r="E147" i="25"/>
  <c r="F77" i="25" l="1"/>
  <c r="E77" i="25"/>
  <c r="D77" i="25"/>
  <c r="D23" i="25"/>
  <c r="D138" i="25" l="1"/>
  <c r="D97" i="25"/>
  <c r="E14" i="25"/>
  <c r="Q110" i="25" l="1"/>
  <c r="E138" i="25"/>
  <c r="E23" i="25"/>
  <c r="E97" i="25"/>
  <c r="F14" i="25"/>
  <c r="F138" i="25" l="1"/>
  <c r="F23" i="25"/>
  <c r="G22" i="25" s="1"/>
  <c r="F97" i="25"/>
  <c r="G96" i="25" s="1"/>
  <c r="F62" i="25" l="1"/>
  <c r="F63" i="25"/>
  <c r="F64" i="25"/>
  <c r="F65" i="25"/>
  <c r="F66" i="25"/>
  <c r="F67" i="25"/>
  <c r="F68" i="25"/>
  <c r="F69" i="25"/>
  <c r="F70" i="25"/>
  <c r="F71" i="25"/>
  <c r="F72" i="25"/>
  <c r="F73" i="25"/>
  <c r="F74" i="25"/>
  <c r="E62" i="25"/>
  <c r="E63" i="25"/>
  <c r="E64" i="25"/>
  <c r="E65" i="25"/>
  <c r="E66" i="25"/>
  <c r="E67" i="25"/>
  <c r="E68" i="25"/>
  <c r="E69" i="25"/>
  <c r="E70" i="25"/>
  <c r="E71" i="25"/>
  <c r="E72" i="25"/>
  <c r="E73" i="25"/>
  <c r="E74" i="25"/>
  <c r="D62" i="25"/>
  <c r="D63" i="25"/>
  <c r="D64" i="25"/>
  <c r="D65" i="25"/>
  <c r="D66" i="25"/>
  <c r="D67" i="25"/>
  <c r="D68" i="25"/>
  <c r="D69" i="25"/>
  <c r="D70" i="25"/>
  <c r="D71" i="25"/>
  <c r="D72" i="25"/>
  <c r="D73" i="25"/>
  <c r="D74" i="25"/>
  <c r="C56" i="25"/>
  <c r="C74" i="25" s="1"/>
  <c r="C55" i="25"/>
  <c r="C73" i="25" s="1"/>
  <c r="C54" i="25"/>
  <c r="C72" i="25" s="1"/>
  <c r="C53" i="25"/>
  <c r="C71" i="25" s="1"/>
  <c r="C52" i="25"/>
  <c r="C70" i="25" s="1"/>
  <c r="C51" i="25"/>
  <c r="C69" i="25" s="1"/>
  <c r="C50" i="25"/>
  <c r="C68" i="25" s="1"/>
  <c r="C49" i="25"/>
  <c r="C67" i="25" s="1"/>
  <c r="G56" i="25"/>
  <c r="G55" i="25"/>
  <c r="G54" i="25"/>
  <c r="G53" i="25"/>
  <c r="G52" i="25"/>
  <c r="G51" i="25"/>
  <c r="G50" i="25"/>
  <c r="G49" i="25"/>
  <c r="G63" i="25" l="1"/>
  <c r="G62" i="25"/>
  <c r="G64" i="25"/>
  <c r="G70" i="25"/>
  <c r="G66" i="25"/>
  <c r="G65" i="25"/>
  <c r="G72" i="25"/>
  <c r="G68" i="25"/>
  <c r="G74" i="25"/>
  <c r="G73" i="25"/>
  <c r="G69" i="25"/>
  <c r="G71" i="25"/>
  <c r="G67" i="25"/>
  <c r="F140" i="25" l="1"/>
  <c r="F141" i="25"/>
  <c r="F142" i="25"/>
  <c r="F144" i="25"/>
  <c r="F145" i="25"/>
  <c r="F146" i="25"/>
  <c r="E140" i="25"/>
  <c r="E141" i="25"/>
  <c r="E144" i="25"/>
  <c r="E145" i="25"/>
  <c r="E146" i="25"/>
  <c r="E139" i="25"/>
  <c r="F139" i="25"/>
  <c r="D140" i="25"/>
  <c r="D141" i="25"/>
  <c r="D144" i="25"/>
  <c r="D145" i="25"/>
  <c r="D146" i="25"/>
  <c r="D139" i="25"/>
  <c r="G123" i="25" l="1"/>
  <c r="J116" i="25"/>
  <c r="F117" i="25"/>
  <c r="F119" i="25" s="1"/>
  <c r="E116" i="25"/>
  <c r="D116" i="25"/>
  <c r="G115" i="25"/>
  <c r="G114" i="25"/>
  <c r="J113" i="25"/>
  <c r="F113" i="25"/>
  <c r="E113" i="25"/>
  <c r="D113" i="25"/>
  <c r="G112" i="25"/>
  <c r="G111" i="25"/>
  <c r="G110" i="25"/>
  <c r="G107" i="25"/>
  <c r="G106" i="25"/>
  <c r="G105" i="25"/>
  <c r="G104" i="25"/>
  <c r="G103" i="25"/>
  <c r="G102" i="25"/>
  <c r="G100" i="25"/>
  <c r="G99" i="25"/>
  <c r="E148" i="25"/>
  <c r="F61" i="25"/>
  <c r="E61" i="25"/>
  <c r="D61" i="25"/>
  <c r="F60" i="25"/>
  <c r="E60" i="25"/>
  <c r="D60" i="25"/>
  <c r="F57" i="25"/>
  <c r="E57" i="25"/>
  <c r="D57" i="25"/>
  <c r="G48" i="25"/>
  <c r="C48" i="25"/>
  <c r="C66" i="25" s="1"/>
  <c r="G47" i="25"/>
  <c r="C47" i="25"/>
  <c r="C65" i="25" s="1"/>
  <c r="G46" i="25"/>
  <c r="C46" i="25"/>
  <c r="C64" i="25" s="1"/>
  <c r="G45" i="25"/>
  <c r="C45" i="25"/>
  <c r="C63" i="25" s="1"/>
  <c r="G44" i="25"/>
  <c r="C44" i="25"/>
  <c r="C62" i="25" s="1"/>
  <c r="G43" i="25"/>
  <c r="C43" i="25"/>
  <c r="C61" i="25" s="1"/>
  <c r="G42" i="25"/>
  <c r="C42" i="25"/>
  <c r="C60" i="25" s="1"/>
  <c r="G38" i="25"/>
  <c r="G37" i="25"/>
  <c r="G36" i="25"/>
  <c r="G35" i="25"/>
  <c r="G34" i="25"/>
  <c r="G33" i="25"/>
  <c r="G32" i="25"/>
  <c r="G31" i="25"/>
  <c r="G30" i="25"/>
  <c r="G29" i="25"/>
  <c r="G28" i="25"/>
  <c r="G27" i="25"/>
  <c r="G26" i="25"/>
  <c r="G25" i="25"/>
  <c r="Q113" i="25" l="1"/>
  <c r="D150" i="25"/>
  <c r="D156" i="25"/>
  <c r="F156" i="25"/>
  <c r="E156" i="25"/>
  <c r="F157" i="25" s="1"/>
  <c r="E117" i="25"/>
  <c r="D117" i="25"/>
  <c r="D119" i="25" s="1"/>
  <c r="E149" i="25"/>
  <c r="G60" i="25"/>
  <c r="F148" i="25"/>
  <c r="D75" i="25"/>
  <c r="G61" i="25"/>
  <c r="D148" i="25"/>
  <c r="D149" i="25" s="1"/>
  <c r="E75" i="25"/>
  <c r="P79" i="25" s="1"/>
  <c r="G57" i="25"/>
  <c r="F75" i="25"/>
  <c r="G98" i="25"/>
  <c r="D129" i="25"/>
  <c r="J97" i="25"/>
  <c r="J117" i="25"/>
  <c r="J119" i="25" s="1"/>
  <c r="D130" i="25"/>
  <c r="G113" i="25"/>
  <c r="E157" i="25" l="1"/>
  <c r="E150" i="25" s="1"/>
  <c r="E151" i="25" s="1"/>
  <c r="E152" i="25" s="1"/>
  <c r="E118" i="25" s="1"/>
  <c r="E121" i="25" s="1"/>
  <c r="E119" i="25"/>
  <c r="D39" i="25"/>
  <c r="O79" i="25"/>
  <c r="D151" i="25"/>
  <c r="D152" i="25" s="1"/>
  <c r="D118" i="25" s="1"/>
  <c r="D121" i="25" s="1"/>
  <c r="F150" i="25"/>
  <c r="F149" i="25"/>
  <c r="D78" i="25"/>
  <c r="D79" i="25" s="1"/>
  <c r="G75" i="25"/>
  <c r="F78" i="25"/>
  <c r="F79" i="25" s="1"/>
  <c r="F39" i="25"/>
  <c r="E39" i="25"/>
  <c r="E78" i="25"/>
  <c r="E79" i="25" s="1"/>
  <c r="G39" i="25" l="1"/>
  <c r="F151" i="25"/>
  <c r="F152" i="25" s="1"/>
  <c r="F118" i="25" s="1"/>
  <c r="F121" i="25" s="1"/>
  <c r="E142" i="25"/>
  <c r="F143" i="25"/>
  <c r="D142" i="25"/>
  <c r="O121" i="25" l="1"/>
  <c r="P121" i="25"/>
  <c r="F153" i="25"/>
  <c r="F120" i="25"/>
  <c r="E143" i="25"/>
  <c r="D143" i="25"/>
  <c r="F122" i="25" l="1"/>
  <c r="D153" i="25"/>
  <c r="E153" i="25"/>
  <c r="D120" i="25"/>
  <c r="D122" i="25" s="1"/>
  <c r="D124" i="25" s="1"/>
  <c r="D125" i="25" s="1"/>
  <c r="E120" i="25"/>
  <c r="E122" i="25" l="1"/>
  <c r="E124" i="25" s="1"/>
  <c r="E126" i="25" s="1"/>
  <c r="O122" i="25"/>
  <c r="O124" i="25" s="1"/>
  <c r="P122" i="25"/>
  <c r="P124" i="25" s="1"/>
  <c r="F124" i="25"/>
  <c r="E125" i="25"/>
  <c r="D126" i="25"/>
  <c r="P125" i="25" l="1"/>
  <c r="P126" i="25"/>
  <c r="O127" i="25" s="1"/>
  <c r="O126" i="25"/>
  <c r="O125" i="25"/>
  <c r="F125" i="25"/>
  <c r="F126" i="25"/>
  <c r="D127" i="25" s="1"/>
</calcChain>
</file>

<file path=xl/sharedStrings.xml><?xml version="1.0" encoding="utf-8"?>
<sst xmlns="http://schemas.openxmlformats.org/spreadsheetml/2006/main" count="286" uniqueCount="193">
  <si>
    <t>0   Ausfüllhinweise</t>
  </si>
  <si>
    <t>Bedeutung der Zellfarben</t>
  </si>
  <si>
    <t>Durch das Unternehmen zu befüllen</t>
  </si>
  <si>
    <t>Automatische Berechnung oder nicht veränderbar</t>
  </si>
  <si>
    <t>1   Gesetzliche Vorgaben</t>
  </si>
  <si>
    <t>2   Allgemeine Informationen</t>
  </si>
  <si>
    <t>Aktenzeichen dieses Verfahrens</t>
  </si>
  <si>
    <t>Berichtsstellennummer</t>
  </si>
  <si>
    <t>Name des Unternehmens</t>
  </si>
  <si>
    <t>Bitte hier den Namen Ihres Unternehmens angeben</t>
  </si>
  <si>
    <t>Rechtsform des Unternehmens</t>
  </si>
  <si>
    <t>Bitte hier die Dropdown-Auswahl nutzen</t>
  </si>
  <si>
    <t>Anschrift des Unternehmens</t>
  </si>
  <si>
    <t>Bitte hier Ihre Straße und Hausnummer oder Postfach angeben</t>
  </si>
  <si>
    <t>Bitte hier Ihre Postleitzahl und Ort angeben</t>
  </si>
  <si>
    <t>Ansprechpartner</t>
  </si>
  <si>
    <t>E-Mail-Adresse des Ansprechpartners</t>
  </si>
  <si>
    <t>Bitte hier Ihre E-Mail-Adresse angeben</t>
  </si>
  <si>
    <t>Telefonnummer des Ansprechpartners</t>
  </si>
  <si>
    <t>Bitte hier Ihre Telefonnummer angeben</t>
  </si>
  <si>
    <t>3   Ihre Serviceeinrichtungen</t>
  </si>
  <si>
    <t>Personenbahnhöfe</t>
  </si>
  <si>
    <t>Güterterminals</t>
  </si>
  <si>
    <t>Abstellgleise</t>
  </si>
  <si>
    <t>Einrichtungen zur Brennstoffaufnahme</t>
  </si>
  <si>
    <t>ja</t>
  </si>
  <si>
    <t>Gewichtetes Entgelt</t>
  </si>
  <si>
    <t>Summe</t>
  </si>
  <si>
    <t>Umsatzerlöse</t>
  </si>
  <si>
    <t>Kapitalkosten</t>
  </si>
  <si>
    <t>davon öffentliche Zuschüsse</t>
  </si>
  <si>
    <t>Andere aktivierte Eigenleistungen</t>
  </si>
  <si>
    <t>Materialaufwand</t>
  </si>
  <si>
    <t>Personalaufwand</t>
  </si>
  <si>
    <t>Abschreibungen</t>
  </si>
  <si>
    <t>Sonstige betriebliche Aufwendungen</t>
  </si>
  <si>
    <t>Anteil der jeweiligen Kosten an den Kosten des Gesamtunternehmens</t>
  </si>
  <si>
    <t>Entgelte</t>
  </si>
  <si>
    <t>Mengen</t>
  </si>
  <si>
    <t>Umsatzerlöse (rechnerisch Entgelt x Menge)</t>
  </si>
  <si>
    <t>Bilanzsumme</t>
  </si>
  <si>
    <t>Eigenkapital Gesamt</t>
  </si>
  <si>
    <t>Fremdkapital</t>
  </si>
  <si>
    <t>Passiver Rechnungsabgrenzungsposten</t>
  </si>
  <si>
    <t>Verzinsliches Kapital</t>
  </si>
  <si>
    <t>Eigenkapitalquote (verzinsliches Kapital)</t>
  </si>
  <si>
    <t>EK-Zins gemäß Umsatzanteil SGV</t>
  </si>
  <si>
    <t>Fremdkapitalquote (verzinsliches Kapital)</t>
  </si>
  <si>
    <t>FK-Zins</t>
  </si>
  <si>
    <t>Gewichteter Kapitalkostensatz</t>
  </si>
  <si>
    <t>Kalkulatorische Fremdkapitalkosten</t>
  </si>
  <si>
    <t>Tatsächliche Fremdkapitalkosten</t>
  </si>
  <si>
    <t>davon verzinsliches Fremdkapital</t>
  </si>
  <si>
    <t>davon Sonderposten für Investitionszuschüsse</t>
  </si>
  <si>
    <t>Anteil des verzinslichen Kapitals am Gesamtunternehmen</t>
  </si>
  <si>
    <t>Ermittlung der Kostenbasis</t>
  </si>
  <si>
    <t>Ermittlung der Kapitalkosten</t>
  </si>
  <si>
    <t>X</t>
  </si>
  <si>
    <t>nein</t>
  </si>
  <si>
    <t>Rechtsform</t>
  </si>
  <si>
    <t>Art Unternehmen</t>
  </si>
  <si>
    <t>Art EIU</t>
  </si>
  <si>
    <t>AG</t>
  </si>
  <si>
    <t>Reines Eisenbahninfrastrukturunternehmen</t>
  </si>
  <si>
    <t>Eigenbetrieb</t>
  </si>
  <si>
    <t>Eisenbahninfrastrukturunternehmen und Eisenbahnverkehrsunternehmen</t>
  </si>
  <si>
    <t>GbR</t>
  </si>
  <si>
    <t>Eisenbahninfrastrukturunternehmen und andere Geschäftsbereiche (kein EVU)</t>
  </si>
  <si>
    <t>GmbH</t>
  </si>
  <si>
    <t>Eisenbahninfrastrukturunternehmen, Eisenbahnverkehrsunternehmen und andere Geschäftsbereiche</t>
  </si>
  <si>
    <t>GmbH &amp; Co. KG</t>
  </si>
  <si>
    <t>KGaA</t>
  </si>
  <si>
    <t>Zweckverband</t>
  </si>
  <si>
    <t>Sonstiges</t>
  </si>
  <si>
    <t>Ertragssteuer</t>
  </si>
  <si>
    <t>Risikoloser Zins</t>
  </si>
  <si>
    <t>Marktrisikoprämie</t>
  </si>
  <si>
    <t>Fremdkapitalzuschlag (NE)</t>
  </si>
  <si>
    <t>Fremdkapitalzins</t>
  </si>
  <si>
    <t>Untergrenze Asset Beta</t>
  </si>
  <si>
    <t>Obergrenze Asset Beta SGV</t>
  </si>
  <si>
    <t>Obergrenze Asset Beta SPV</t>
  </si>
  <si>
    <t>OG Asset Beta gewichtet</t>
  </si>
  <si>
    <t>Mittelwert Asset Beta gemäß Anteil SGV</t>
  </si>
  <si>
    <t>Fremdkapitalquote für Hebelung Beta</t>
  </si>
  <si>
    <t>Verschuldetes Beta</t>
  </si>
  <si>
    <t>Umsatzerlöse abzgl. Gesamtkosten</t>
  </si>
  <si>
    <t>Gesamtkosten ohne Kapitalkosten</t>
  </si>
  <si>
    <t>Datenüberprüfung</t>
  </si>
  <si>
    <t>Ja/Nein-Auswahl</t>
  </si>
  <si>
    <t>Änderung/Neufassung ab (Datum)</t>
  </si>
  <si>
    <t>Differenz: Umsatzerlöse - Rechnerische Umsatzerlöse</t>
  </si>
  <si>
    <t>Ausschließlich Betreiber von Serviceeinrichtungen</t>
  </si>
  <si>
    <t>Zellen, die sich bei Eintragungen rot verfärben, weisen auf mögliche Logikfehler hin.</t>
  </si>
  <si>
    <t>Art des Unternehmens</t>
  </si>
  <si>
    <t>Art des Infrastrukturbetreibers</t>
  </si>
  <si>
    <t>- Allgemeines -</t>
  </si>
  <si>
    <t>- Erläuterungen zur Entgeltkalkulation -</t>
  </si>
  <si>
    <t>Serviceeinrichtungen in See- und Binnenhäfen</t>
  </si>
  <si>
    <t>Serviceeinrichtungen</t>
  </si>
  <si>
    <t>Industriestamm-, Zuführungs- und Anschlussgleise</t>
  </si>
  <si>
    <t>Wartungseinrichtungen und andere technische Einrichtungen einschl. Reinigungs- und Wascheinrichtungen</t>
  </si>
  <si>
    <t>Rangierbahnhöfe und Zugbildungseinrichtungen 
einschl. Rangiereinrichtungen</t>
  </si>
  <si>
    <t>7   Ihre spezifische Entgeltkalkulation</t>
  </si>
  <si>
    <t>abgefragte Jahre</t>
  </si>
  <si>
    <t>Anteil SGV an Umsatzerlösen</t>
  </si>
  <si>
    <t>Sonstige betriebliche Erträge</t>
  </si>
  <si>
    <t>Ankreuzfeld</t>
  </si>
  <si>
    <t>5   Entgelte - Mengen</t>
  </si>
  <si>
    <t>4   Umsatzerlöse</t>
  </si>
  <si>
    <t>Alle Eisenbahninfrastrukturunternehmen haben die Regulierungsbehörde unter Angabe der maßgeblichen Gründe unverzüglich zu unterrichten über [...] die beabsichtigte Neufassung oder Änderung [...] von Nutzungsbedingungen für Serviceeinrichtungen einschließlich der jeweils vorgesehenen Entgeltgrundsätze und Entgelthöhen [...].</t>
  </si>
  <si>
    <t>Die Regulierungsbehörde kann nach Eingang einer Unterrichtung nach § 72 innerhalb von [...] sechs Wochen die beabsichtigte Neufassung oder Änderung nach § 72 Satz 1 Nummer 5 [...] ablehnen und die Ablehnung mit Vorgaben verbinden, soweit die beabsichtigten Entscheidungen, Neufassungen, Änderungen und Festlegungen nicht den gesetzlichen Voraussetzungen genügen.</t>
  </si>
  <si>
    <t>Bitte geben Sie hier die Stammdaten Ihres Unternehmens an.</t>
  </si>
  <si>
    <t>Wird von der Bundesnetzagentur eingetragen</t>
  </si>
  <si>
    <t>Unterrichtung gemäß 
§ 72 Satz 1 Nr. 5 Eisenbahnregulierungsgesetz (ERegG)</t>
  </si>
  <si>
    <t>Sonstiges (z. B. Hilfseinrichtungen, Verladeeinrichtungen für Autozugverkehre und Ladeeinrichtungen (Strom))</t>
  </si>
  <si>
    <t>Kapitalkostenberechnung</t>
  </si>
  <si>
    <t>Gesamt-unternehmen</t>
  </si>
  <si>
    <t>Änderung oder Neufassung der NBS</t>
  </si>
  <si>
    <t>Änderung / Neufassung NBS</t>
  </si>
  <si>
    <t>Bitte hier Ihren Vornamen und Nachnamen angeben</t>
  </si>
  <si>
    <t>Bei Fragen zum Erhebungsbogen oder zum Unterrichtungsverfahren im Allgemeinen wenden Sie sich bitte an BK-Eisenbahn@BNetzA.de</t>
  </si>
  <si>
    <t>§ 72 Satz 1 Nr. 5 ERegG</t>
  </si>
  <si>
    <t>§ 73 Absatz 1 Nr. 4 ERegG</t>
  </si>
  <si>
    <t>Bitte hier die Berichtsstellennummer - wenn verfügbar - angeben</t>
  </si>
  <si>
    <t>Betreiber von…</t>
  </si>
  <si>
    <t>Neufassung / Änderung für…</t>
  </si>
  <si>
    <t>Bitte erläutern Sie, wie Sie die Erträge und Aufwendungen Ihrer Serviceeinrichtungen ermittelt haben. Haben Sie hierfür Informationen unmittelbar aus dem Rechnungswesen entnommen oder haben Sie anhand von Annahmen eine Zuordnung zu Ihren Serviceeinrichtungen vorgenommen? Wenn Sie eine Schlüsselung vorgenommen haben, bitten wir Sie, diese hier zu quantifizieren und zu erläutern. Nutzen Sie ggf. zusätzlich Tabellenblatt C.</t>
  </si>
  <si>
    <t>Hier haben Sie die Möglichkeit, Ihre Ermittlung der Entgelte in nachvollziehbaren Rechenschritten darzustellen. Gerne können Sie uns auch Ihre Berechnungen durch Übermittlung zusätzlicher Dokumente darlegen.
Haben Sie die Entgelte möglicherweise auf Basis der vorherigen Entgelte unter Annahme einer Kostensteigerungsrate (z. B. Inflationsrate) bestimmt oder haben Sie die Entgelte auf Basis von Kostenprognosen hergeleitet?
Hier können Sie außerdem weitere Erklärungen für die in Tabellenblatt B gemachten Angaben hinzufügen.</t>
  </si>
  <si>
    <t>§ 32 Abs. 1 ERegG</t>
  </si>
  <si>
    <t>§ 32 Abs. 2 ERegG</t>
  </si>
  <si>
    <t>Die Entgelte für den Schienenzugang innerhalb von Serviceeinrichtungen [...] und für die Erbringung von Leistungen in diesen Einrichtungen dürfen die Kosten für deren Erbringung, zuzüglich eines angemessenen Gewinns, nicht übersteigen.</t>
  </si>
  <si>
    <t>Änderung der NBS einschl. Entgeltgrundsätze und/oder Entgelthöhen</t>
  </si>
  <si>
    <t>Neufassung der NBS einschl. Entgeltgrundsätze und/oder Entgelthöhen</t>
  </si>
  <si>
    <r>
      <t xml:space="preserve">Möchten Sie eine </t>
    </r>
    <r>
      <rPr>
        <b/>
        <sz val="10"/>
        <color theme="1"/>
        <rFont val="Verdana"/>
        <family val="2"/>
      </rPr>
      <t>Änderung</t>
    </r>
    <r>
      <rPr>
        <sz val="10"/>
        <color theme="1"/>
        <rFont val="Verdana"/>
        <family val="2"/>
      </rPr>
      <t xml:space="preserve"> oder eine </t>
    </r>
    <r>
      <rPr>
        <b/>
        <sz val="10"/>
        <color theme="1"/>
        <rFont val="Verdana"/>
        <family val="2"/>
      </rPr>
      <t>Neufassung</t>
    </r>
    <r>
      <rPr>
        <sz val="10"/>
        <color theme="1"/>
        <rFont val="Verdana"/>
        <family val="2"/>
      </rPr>
      <t xml:space="preserve"> von Nutzungsbedingungen für Serviceeinrichtungen einschließlich der jeweils vorgesehenen Entgeltgrundsätze und/oder Entgelthöhen vornehmen?</t>
    </r>
  </si>
  <si>
    <r>
      <rPr>
        <b/>
        <sz val="10"/>
        <rFont val="Verdana"/>
        <family val="2"/>
      </rPr>
      <t>Ab wann</t>
    </r>
    <r>
      <rPr>
        <sz val="10"/>
        <rFont val="Verdana"/>
        <family val="2"/>
      </rPr>
      <t xml:space="preserve"> soll die Änderung / Neufassung von Nutzungsbedingungen für Serviceeinrichtungen einschließlich der jeweils vorgesehenen Entgeltgrundsätze und -höhen in Kraft treten?</t>
    </r>
  </si>
  <si>
    <t>Bitte Veränderungen größer als 10% hier erläutern.</t>
  </si>
  <si>
    <t>Bitte Veränderungen größer als 10 % hier erläutern.</t>
  </si>
  <si>
    <t>Bitte erläutern Sie auftretende Differenzen, 
ggf. auf Tabellenblatt C.</t>
  </si>
  <si>
    <t>Hinweistext Umsatz &gt; Kosten</t>
  </si>
  <si>
    <r>
      <t xml:space="preserve">Welche Serviceeinrichtungen </t>
    </r>
    <r>
      <rPr>
        <b/>
        <sz val="10"/>
        <rFont val="Verdana"/>
        <family val="2"/>
      </rPr>
      <t>betreiben</t>
    </r>
    <r>
      <rPr>
        <sz val="10"/>
        <rFont val="Verdana"/>
        <family val="2"/>
      </rPr>
      <t xml:space="preserve"> Sie? Für welche dieser Serviceeinrichtungen möchten Sie eine </t>
    </r>
    <r>
      <rPr>
        <b/>
        <sz val="10"/>
        <rFont val="Verdana"/>
        <family val="2"/>
      </rPr>
      <t xml:space="preserve">Neufassung oder Änderung </t>
    </r>
    <r>
      <rPr>
        <sz val="10"/>
        <rFont val="Verdana"/>
        <family val="2"/>
      </rPr>
      <t>vornehmen?
Wenn Sie keine eindeutige Zuordnung zu einer Art von Serviceeinrichtung vornehmen können, nehmen Sie bitte mit der Bundesnetzagentur Kontakt auf.</t>
    </r>
  </si>
  <si>
    <t>Ein Betreiber einer Serviceeinrichtung [...] ist verpflichtet, die Entgelte so zu bemessen, dass sie angemessen, nichtdiskriminierend und transparent sind. Eine Beeinträchtigung der Grundsätze des Satzes 1 liegt insbesondere vor, wenn [...] Entgelte gefordert werden, welche die entstandenen Kosten für das Erbringen der Leistungen in unangemessener Weise überschreiten [...].</t>
  </si>
  <si>
    <t>Wenn Sie Kenntnis darüber haben, dass sich die oben mitgeteilten Informationen zeitnah ändern werden, teilen Sie uns dies hier bitte mit. 
Insbesondere bitten wir Sie, uns darauf aufmerksam zu machen, wenn Sie beabsichtigen, weitere Serviceeinrichtungen zu kaufen bzw. bestehende Serviceeinrichtungen zu verkaufen.</t>
  </si>
  <si>
    <t>Bitte geben Sie hier die gesamten Umsatzerlöse in Euro für alle von Ihnen betriebenen Serviceeinrichtungen an. Leistungen an unternehmensinterne Abnehmer (z. B. eigenes EVU) sind ebenso unter den Umsatzerlösen zu berücksichtigen.</t>
  </si>
  <si>
    <r>
      <t xml:space="preserve">Bei den Kapitalkosten handelt es sich um die Kosten des eingesetzten verzinslichen Kapitals. Zur Ermittlung der </t>
    </r>
    <r>
      <rPr>
        <b/>
        <sz val="10"/>
        <rFont val="Verdana"/>
        <family val="2"/>
      </rPr>
      <t>Kapitalkosten</t>
    </r>
    <r>
      <rPr>
        <sz val="10"/>
        <rFont val="Verdana"/>
        <family val="2"/>
      </rPr>
      <t xml:space="preserve"> geben Sie bitte die Bilanzsumme, das Eigenkapital, den Sonderposten für Investitionszuschüsse als Teil des Eigenkapitals, das verzinsliche Fremdkapital und den passiven Rechnungsabgrenzungsposten an. Das verzinsliche Kapital setzt sich aus dem </t>
    </r>
    <r>
      <rPr>
        <b/>
        <sz val="10"/>
        <rFont val="Verdana"/>
        <family val="2"/>
      </rPr>
      <t>Eigenkapital ohne Sonderposten für Investitionszuschüsse</t>
    </r>
    <r>
      <rPr>
        <sz val="10"/>
        <rFont val="Verdana"/>
        <family val="2"/>
      </rPr>
      <t xml:space="preserve"> und dem </t>
    </r>
    <r>
      <rPr>
        <b/>
        <sz val="10"/>
        <rFont val="Verdana"/>
        <family val="2"/>
      </rPr>
      <t xml:space="preserve">verzinslichen Fremdkapital </t>
    </r>
    <r>
      <rPr>
        <sz val="10"/>
        <rFont val="Verdana"/>
        <family val="2"/>
      </rPr>
      <t xml:space="preserve">zusammen. Das verzinsliche Fremdkapital umfasst z. B. Bankkredite oder Anleihen, d. h. Fremdkapital, das einer Verzinsung unterliegt und Ihrem Unternehmen von Gläubigern befristet sowie rückzahlbar zur Verfügung gestellt wird.
Wenn Sie Ihre tatsächlichen Fremdkapitalkosten kennen, sind diese einzutragen. Erfolgt kein Eintrag der tatsächlichen Fremdkapitalkosten, werden kalkulatorische Fremdkapitalkosten ermittelt.
Die hier ermittelten </t>
    </r>
    <r>
      <rPr>
        <b/>
        <sz val="10"/>
        <rFont val="Verdana"/>
        <family val="2"/>
      </rPr>
      <t xml:space="preserve">Kapitalkosten </t>
    </r>
    <r>
      <rPr>
        <sz val="10"/>
        <rFont val="Verdana"/>
        <family val="2"/>
      </rPr>
      <t>sind als vorläufig zu erachten. Im Rahmen von Detailprüfungen können Änderungen notwendig werden.</t>
    </r>
  </si>
  <si>
    <t>Gemäß § 72 Satz 1 Nr. 5 ERegG haben alle Eisenbahninfrastrukturunternehmen die Bundesnetzagentur unter Angabe der maßgeblichen Gründe unverzüglich über die beabsichtigte Neufassung oder Änderung von Schienennetz-Nutzungsbedingungen und von Nutzungsbedingungen für Serviceeinrichtungen einschließlich der jeweils vorgesehenen Entgeltgrundsätze und Entgelthöhen zu unterrichten. Im Falle umfassender Änderungen bei den Entgelten sind nach Anlage 1 Nr. 5. c) zum Beschluss BK10-21-0025_Z vom 29.04.2021 insbesondere eine Übersicht mit den prognostizierten Kosten, Leistungsmengen und Jahresumsätzen für die im Entgeltverzeichnis aufgeführten Leistungen sowie die entsprechenden Zahlenwerte für die letzten vergangenen Geschäftsjahre an die Bundesnetzagentur zu übermitteln. Der hier vorliegende standardisierte Erhebungsbogen kann zur Erstellung dieser Übersicht verwendet werden. 
Der ausgefüllte Erhebungsbogen kann der Unterrichtung beigefügt werden. Es werden strukturiert Daten für die beabsichtigte Neufassung oder Änderung von Nutzungsbedingungen für Serviceeinrichtungen (NBS) gemäß § 72 Satz 1 Nr. 5 ERegG abgefragt. Die Bundesnetzagentur behält sich vor, weitere Daten nachzufordern.</t>
  </si>
  <si>
    <r>
      <t xml:space="preserve">Bitte beachten Sie, dass </t>
    </r>
    <r>
      <rPr>
        <b/>
        <sz val="10"/>
        <rFont val="Verdana"/>
        <family val="2"/>
      </rPr>
      <t xml:space="preserve">öffentliche Zuschüsse </t>
    </r>
    <r>
      <rPr>
        <sz val="10"/>
        <rFont val="Verdana"/>
        <family val="2"/>
      </rPr>
      <t xml:space="preserve">mit den Kosten der Serviceeinrichtung zu verrechnen sind. Ebenso ist mit Ausgleichszahlungen (gemäß § 16 Allgemeines Eisenbahngesetz (AEG), z. B. Ruhegehälter oder Kindergeldzulagen) zu verfahren. Die zu berechnende Kostenbasis stellt somit eine um Zuschüsse gekürzte Größe dar. </t>
    </r>
    <r>
      <rPr>
        <b/>
        <i/>
        <sz val="8"/>
        <color rgb="FFFF0000"/>
        <rFont val="Verdana"/>
        <family val="2"/>
      </rPr>
      <t/>
    </r>
  </si>
  <si>
    <r>
      <rPr>
        <u/>
        <sz val="10"/>
        <color theme="1"/>
        <rFont val="Verdana"/>
        <family val="2"/>
      </rPr>
      <t>Hinweis</t>
    </r>
    <r>
      <rPr>
        <sz val="10"/>
        <color theme="1"/>
        <rFont val="Verdana"/>
        <family val="2"/>
      </rPr>
      <t xml:space="preserve">: Die automatisierten Berechnungen sollen eine Hilfestellung bieten. Sie ersetzen nicht die ausführliche Prüfung der vorgeschlagenen Berechnungen durch den Unterrichtenden. Weitere Informationen fordert die Bundesnetzagentur ggf. an. </t>
    </r>
  </si>
  <si>
    <t>Umsatzerlöse (aus Abschnitt 4)</t>
  </si>
  <si>
    <t>Rechnerische Umsatzerlöse (aus Abschnitt 5)</t>
  </si>
  <si>
    <r>
      <t xml:space="preserve">Bitte geben Sie in den gelb markierten Feldern Ihre Finanzdaten </t>
    </r>
    <r>
      <rPr>
        <b/>
        <sz val="10"/>
        <rFont val="Verdana"/>
        <family val="2"/>
      </rPr>
      <t>in Euro</t>
    </r>
    <r>
      <rPr>
        <sz val="10"/>
        <rFont val="Verdana"/>
        <family val="2"/>
      </rPr>
      <t xml:space="preserve"> an. Kostenangaben sind mit negativem Vorzeichen einzugeben. 
Wenn Ihnen noch keine IST-Daten für das letzte abgeschlossene Geschäftsjahr vorliegen, geben Sie die letzte verfügbare Prognose für dieses Jahr an.  
</t>
    </r>
    <r>
      <rPr>
        <sz val="10"/>
        <rFont val="Verdana"/>
        <family val="2"/>
      </rPr>
      <t xml:space="preserve">
Wenn Sie die </t>
    </r>
    <r>
      <rPr>
        <b/>
        <sz val="10"/>
        <rFont val="Verdana"/>
        <family val="2"/>
      </rPr>
      <t>Bilanzsumme</t>
    </r>
    <r>
      <rPr>
        <sz val="10"/>
        <rFont val="Verdana"/>
        <family val="2"/>
      </rPr>
      <t xml:space="preserve"> Ihrer Serviceeinrichtungen nicht unmittelbar aus dem Rechnungswesen entnehmen können, schätzen Sie diese bitte beispielsweise anhand geeigneter Schlüsselgrößen.</t>
    </r>
  </si>
  <si>
    <t>Welche Bilanzierungsmethode verwenden Sie?</t>
  </si>
  <si>
    <t>Bruttowert-bilanzierung</t>
  </si>
  <si>
    <t>Nettowert-bilanzierung</t>
  </si>
  <si>
    <t>Kapitalkostenberechnung (auszublenden)</t>
  </si>
  <si>
    <t>Gutachten 2022</t>
  </si>
  <si>
    <t>Systematik ab Gutachen 2022 geändert; kein Ausweis FK-Zuschlag mehr</t>
  </si>
  <si>
    <t>Fremdkapital - Jahresendwert</t>
  </si>
  <si>
    <t>Fremdkapital - Jahresmittel</t>
  </si>
  <si>
    <t>Gesamtkapital - Jahresendwert</t>
  </si>
  <si>
    <t>Gesamtkapital - Jahresmittel</t>
  </si>
  <si>
    <t>§ 1 Abs. 9 ERegG</t>
  </si>
  <si>
    <t>Angemessener Gewinn ist eine Eigenkapitalrendite, die dem Risiko des Betreibers einer Serviceeinrichtung, auch hinsichtlich der Einnahmen, oder dem Fehlen eines solchen Risikos Rechnung trägt und von der durchschnittlichen Rendite in dem betreffenden Sektor in den Vorjahren nicht wesentlich abweicht.</t>
  </si>
  <si>
    <r>
      <t>Bitte geben Sie für</t>
    </r>
    <r>
      <rPr>
        <sz val="10"/>
        <rFont val="Verdana"/>
        <family val="2"/>
      </rPr>
      <t xml:space="preserve"> alle von Ihnen betriebenen Serviceeinrichtungen</t>
    </r>
    <r>
      <rPr>
        <sz val="10"/>
        <color theme="1"/>
        <rFont val="Verdana"/>
        <family val="2"/>
      </rPr>
      <t xml:space="preserve"> hier die </t>
    </r>
    <r>
      <rPr>
        <b/>
        <sz val="10"/>
        <color theme="1"/>
        <rFont val="Verdana"/>
        <family val="2"/>
      </rPr>
      <t>Entgelte je Leistungseinheit</t>
    </r>
    <r>
      <rPr>
        <sz val="10"/>
        <color theme="1"/>
        <rFont val="Verdana"/>
        <family val="2"/>
      </rPr>
      <t xml:space="preserve"> in Euro gemäß der Liste der Entgelte und die </t>
    </r>
    <r>
      <rPr>
        <b/>
        <sz val="10"/>
        <color theme="1"/>
        <rFont val="Verdana"/>
        <family val="2"/>
      </rPr>
      <t>Mengen</t>
    </r>
    <r>
      <rPr>
        <sz val="10"/>
        <color theme="1"/>
        <rFont val="Verdana"/>
        <family val="2"/>
      </rPr>
      <t xml:space="preserve"> für die einzelnen von Ihnen angebotenen </t>
    </r>
    <r>
      <rPr>
        <b/>
        <sz val="10"/>
        <color theme="1"/>
        <rFont val="Verdana"/>
        <family val="2"/>
      </rPr>
      <t>wesentlichen Leistungen</t>
    </r>
    <r>
      <rPr>
        <sz val="10"/>
        <color theme="1"/>
        <rFont val="Verdana"/>
        <family val="2"/>
      </rPr>
      <t xml:space="preserve"> in den betreffenden Jahren an. Als wesentliche Leistungen sind i. d. R. diejenigen Leistungen zu betrachten, mit denen die höchsten Umsatzerlöse erzielt werden. Neue Entgelte und geänderte Entgelte sind in jedem Fall hier aufzuführen. 
Sollte eine unterjährige Anpassung in den betreffenden Jahren vorliegen, geben Sie bitte das Entgelt an, das überwiegend im Jahr erhoben wurde (Beispiel: Bei einer Entgeltänderung im Mai würden Sie für das betreffende Jahr den neuen Preis angeben. Bei einer Änderung im November würden Sie im betreffenden Jahr das alte Entgelt angeben.).
Sollte die Anzahl der Eingabefelder nicht ausreichend sein, nehmen Sie bitte mit der Bundesnetzagentur Kontakt auf.</t>
    </r>
  </si>
  <si>
    <r>
      <t>Abschließend ist darauf hinzuweisen, dass gemäß § 32 ERegG die</t>
    </r>
    <r>
      <rPr>
        <b/>
        <sz val="10"/>
        <color theme="1"/>
        <rFont val="Verdana"/>
        <family val="2"/>
      </rPr>
      <t xml:space="preserve"> Entgelte</t>
    </r>
    <r>
      <rPr>
        <sz val="10"/>
        <color theme="1"/>
        <rFont val="Verdana"/>
        <family val="2"/>
      </rPr>
      <t xml:space="preserve"> für die Erbringung von Leistungen die</t>
    </r>
    <r>
      <rPr>
        <b/>
        <sz val="10"/>
        <color theme="1"/>
        <rFont val="Verdana"/>
        <family val="2"/>
      </rPr>
      <t xml:space="preserve"> Kosten</t>
    </r>
    <r>
      <rPr>
        <sz val="10"/>
        <color theme="1"/>
        <rFont val="Verdana"/>
        <family val="2"/>
      </rPr>
      <t xml:space="preserve"> für deren Erbringung,</t>
    </r>
    <r>
      <rPr>
        <b/>
        <sz val="10"/>
        <color theme="1"/>
        <rFont val="Verdana"/>
        <family val="2"/>
      </rPr>
      <t xml:space="preserve"> zuzüglich eines angemessenen Gewinns</t>
    </r>
    <r>
      <rPr>
        <sz val="10"/>
        <color theme="1"/>
        <rFont val="Verdana"/>
        <family val="2"/>
      </rPr>
      <t xml:space="preserve">, nicht übersteigen dürfen. Der angemessene Gewinn ist gemäß § 1 Abs. 9 ERegG eine Eigenkapitalrendite. Die Berechnung erfolgt über die </t>
    </r>
    <r>
      <rPr>
        <b/>
        <sz val="10"/>
        <color theme="1"/>
        <rFont val="Verdana"/>
        <family val="2"/>
      </rPr>
      <t>kalkulatorischen Eigenkapitalkosten</t>
    </r>
    <r>
      <rPr>
        <sz val="10"/>
        <color theme="1"/>
        <rFont val="Verdana"/>
        <family val="2"/>
      </rPr>
      <t>. Die Umsatzerlöse dürfen demnach die Gesamtkosten inkl. der Kapitalkosten nicht übersteigen. Die Entgelte sind vom Betreiber einer Serviceeinrichtung zudem so zu bemessen, dass sie angemessen, nichtdiskriminierend und transparent sind.</t>
    </r>
  </si>
  <si>
    <t>Kalkulatorische Eigenkapitalkosten (angem. Gewinn)</t>
  </si>
  <si>
    <t>davon Umsatzerlöse mit dem Schienengüterverkehr</t>
  </si>
  <si>
    <t>Gesamtkosten inkl. Kapitalkosten</t>
  </si>
  <si>
    <t>Gutachten 2023</t>
  </si>
  <si>
    <t>6   Ausgewählte Erlös-, Kosten- und Bilanzpositionen</t>
  </si>
  <si>
    <t>- Datenübermittlung bei unterjährigen Änderungen -</t>
  </si>
  <si>
    <t>Geltungszeitraum aktuelle Entgelte</t>
  </si>
  <si>
    <t>Geltungszeitraum neue geplante Entgelte</t>
  </si>
  <si>
    <t>Veränderung</t>
  </si>
  <si>
    <t>Hinweis: Die Umsatzerlöse liegen über den Gesamtkosten inkl. (Eigen-)Kapitalkosten. 
Die (Eigen-)Kapitalkosten stellen den angemessenen Gewinn dar. 
Bitte überprüfen Sie Ihre Eingaben.</t>
  </si>
  <si>
    <t>Jahr der Änderung</t>
  </si>
  <si>
    <t>Betreiber von Serviceeinrichtungen und Betreiber der Schienenwege</t>
  </si>
  <si>
    <t>- Umsatzerlöse, Entgelte und Mengen, Kosten- und Bilanzpositionen -</t>
  </si>
  <si>
    <t>- Finanzdaten -</t>
  </si>
  <si>
    <t>Ermittlung für Fremdkapitalquote für Hebelung Beta</t>
  </si>
  <si>
    <r>
      <t>Bitte geben Sie für</t>
    </r>
    <r>
      <rPr>
        <sz val="10"/>
        <rFont val="Verdana"/>
        <family val="2"/>
      </rPr>
      <t xml:space="preserve"> alle von Ihnen betriebenen Serviceeinrichtungen</t>
    </r>
    <r>
      <rPr>
        <sz val="10"/>
        <color theme="1"/>
        <rFont val="Verdana"/>
        <family val="2"/>
      </rPr>
      <t xml:space="preserve"> hier die </t>
    </r>
    <r>
      <rPr>
        <b/>
        <sz val="10"/>
        <color theme="1"/>
        <rFont val="Verdana"/>
        <family val="2"/>
      </rPr>
      <t>Entgelte je Leistungseinheit</t>
    </r>
    <r>
      <rPr>
        <sz val="10"/>
        <color theme="1"/>
        <rFont val="Verdana"/>
        <family val="2"/>
      </rPr>
      <t xml:space="preserve"> in Euro gemäß der Liste der Entgelte und die </t>
    </r>
    <r>
      <rPr>
        <b/>
        <sz val="10"/>
        <color theme="1"/>
        <rFont val="Verdana"/>
        <family val="2"/>
      </rPr>
      <t>Mengen</t>
    </r>
    <r>
      <rPr>
        <sz val="10"/>
        <color theme="1"/>
        <rFont val="Verdana"/>
        <family val="2"/>
      </rPr>
      <t xml:space="preserve"> für die einzelnen von Ihnen angebotenen </t>
    </r>
    <r>
      <rPr>
        <b/>
        <sz val="10"/>
        <color theme="1"/>
        <rFont val="Verdana"/>
        <family val="2"/>
      </rPr>
      <t>wesentlichen Leistungen</t>
    </r>
    <r>
      <rPr>
        <sz val="10"/>
        <color theme="1"/>
        <rFont val="Verdana"/>
        <family val="2"/>
      </rPr>
      <t xml:space="preserve"> in den betreffenden Jahren an. Als wesentliche Leistungen sind i. d. R. diejenigen Leistungen zu betrachten, mit denen die höchsten Umsatzerlöse erzielt werden. Neue Entgelte und geänderte Entgelte sind in jedem Fall hier aufzuführen. 
Sollte die Anzahl der Eingabefelder nicht ausreichend sein, nehmen Sie bitte mit der Bundesnetzagentur Kontakt auf.</t>
    </r>
  </si>
  <si>
    <r>
      <t xml:space="preserve">Bitte geben Sie in den gelb markierten Feldern Ihre Finanzdaten </t>
    </r>
    <r>
      <rPr>
        <b/>
        <sz val="10"/>
        <rFont val="Verdana"/>
        <family val="2"/>
      </rPr>
      <t>in Euro</t>
    </r>
    <r>
      <rPr>
        <sz val="10"/>
        <rFont val="Verdana"/>
        <family val="2"/>
      </rPr>
      <t xml:space="preserve"> an. Kostenangaben sind mit negativem Vorzeichen einzugeben. 
Wenn Ihnen noch keine IST-Daten für das letzte abgeschlossene Geschäftsjahr vorliegen, geben Sie die letzte verfügbare Prognose für dieses Jahr an.  </t>
    </r>
    <r>
      <rPr>
        <sz val="10"/>
        <rFont val="Verdana"/>
        <family val="2"/>
      </rPr>
      <t/>
    </r>
  </si>
  <si>
    <r>
      <t xml:space="preserve">Wenn Sie Ihre tatsächlichen Fremdkapitalkosten kennen, sind diese einzutragen. Erfolgt kein Eintrag der tatsächlichen Fremdkapitalkosten, werden kalkulatorische Fremdkapitalkosten ermittelt.
Die hier ermittelten </t>
    </r>
    <r>
      <rPr>
        <b/>
        <sz val="10"/>
        <rFont val="Verdana"/>
        <family val="2"/>
      </rPr>
      <t xml:space="preserve">Kapitalkosten </t>
    </r>
    <r>
      <rPr>
        <sz val="10"/>
        <rFont val="Verdana"/>
        <family val="2"/>
      </rPr>
      <t>sind als vorläufig zu erachten. Im Rahmen von Detailprüfungen können Änderungen notwendig werden.</t>
    </r>
  </si>
  <si>
    <t>01.01.xx-xx.xx.xx</t>
  </si>
  <si>
    <t>xx.xx.xx-31.12.xx</t>
  </si>
  <si>
    <t>202x</t>
  </si>
  <si>
    <r>
      <t xml:space="preserve">Anzahl Monate </t>
    </r>
    <r>
      <rPr>
        <u/>
        <sz val="10"/>
        <rFont val="Verdana"/>
        <family val="2"/>
      </rPr>
      <t>neue</t>
    </r>
    <r>
      <rPr>
        <sz val="10"/>
        <rFont val="Verdana"/>
        <family val="2"/>
      </rPr>
      <t xml:space="preserve"> Entgelte im Jahr der Änderung</t>
    </r>
  </si>
  <si>
    <t>Bitte hier das Datum des Inkrafttretens eintragen</t>
  </si>
  <si>
    <t>Bitte machen Sie nun auf Tabellenblatt B Ihre Angaben zu den Finanzdaten (Umsatzerlöse, Entgelte und Mengen, Kosten- und Bilanzpositionen).</t>
  </si>
  <si>
    <r>
      <t>Bitte liefern Sie uns in diesem Tabellenblatt "A - Allgemeines" grundsätzliche Informationen zu Ihrem Unternehmen und Ihren Serviceeinrichtungen. In Tabellenblatt "B -</t>
    </r>
    <r>
      <rPr>
        <sz val="10"/>
        <color rgb="FFFF0000"/>
        <rFont val="Verdana"/>
        <family val="2"/>
      </rPr>
      <t xml:space="preserve"> </t>
    </r>
    <r>
      <rPr>
        <sz val="10"/>
        <rFont val="Verdana"/>
        <family val="2"/>
      </rPr>
      <t>Finanzdaten" t</t>
    </r>
    <r>
      <rPr>
        <sz val="10"/>
        <color theme="1"/>
        <rFont val="Verdana"/>
        <family val="2"/>
      </rPr>
      <t>ragen Sie Ihre wesentlichen Entgelte und Mengen ein und führen ausgewählte Erlös-, Kosten- und Bilanzpositionen auf. In Tabellenblatt "C - Entgeltkalkulation" haben Sie die Möglichkeit, Ihre Entgeltkalkulation und mögliche Besonderheiten mit zusätzlichen Angaben zu erläutern.
Bitte beachten Sie insbesondere bei den Angaben zu Ihren Finanzdaten auf Tabellenblatt B, dass diese nur für den regulierten Bereich erfolgen. Sollte Ihr Unternehmen auch im nicht-regulierten Bereich tätig sein, ist dieser Bereich nicht zu berücksichtigen.</t>
    </r>
  </si>
  <si>
    <r>
      <t xml:space="preserve">Grundsätzlich ist zwischen den </t>
    </r>
    <r>
      <rPr>
        <b/>
        <sz val="10"/>
        <rFont val="Verdana"/>
        <family val="2"/>
      </rPr>
      <t>Zuschüssen zu Investitionsprojekten</t>
    </r>
    <r>
      <rPr>
        <sz val="10"/>
        <rFont val="Verdana"/>
        <family val="2"/>
      </rPr>
      <t xml:space="preserve"> und den </t>
    </r>
    <r>
      <rPr>
        <b/>
        <sz val="10"/>
        <rFont val="Verdana"/>
        <family val="2"/>
      </rPr>
      <t xml:space="preserve">Aufwands-/Ertragszuschüssen </t>
    </r>
    <r>
      <rPr>
        <sz val="10"/>
        <rFont val="Verdana"/>
        <family val="2"/>
      </rPr>
      <t xml:space="preserve">zu unterscheiden:
Sollten Sie eine </t>
    </r>
    <r>
      <rPr>
        <b/>
        <sz val="10"/>
        <rFont val="Verdana"/>
        <family val="2"/>
      </rPr>
      <t>Nettowert-Bilanzierung</t>
    </r>
    <r>
      <rPr>
        <sz val="10"/>
        <rFont val="Verdana"/>
        <family val="2"/>
      </rPr>
      <t xml:space="preserve"> von</t>
    </r>
    <r>
      <rPr>
        <b/>
        <sz val="10"/>
        <rFont val="Verdana"/>
        <family val="2"/>
      </rPr>
      <t xml:space="preserve"> Investitionszuschüssen</t>
    </r>
    <r>
      <rPr>
        <sz val="10"/>
        <rFont val="Verdana"/>
        <family val="2"/>
      </rPr>
      <t xml:space="preserve"> vornehmen, sind die Anschaffungs- und Herstellungskosten der Vermögensgegenstände bereits um die Zuschüsse reduziert und vermindern so in der Folge auch automatisch die Abschreibungen der Vermögensgegenstände. Bei einer </t>
    </r>
    <r>
      <rPr>
        <b/>
        <sz val="10"/>
        <rFont val="Verdana"/>
        <family val="2"/>
      </rPr>
      <t>Bruttowert-Bilanzierung</t>
    </r>
    <r>
      <rPr>
        <sz val="10"/>
        <rFont val="Verdana"/>
        <family val="2"/>
      </rPr>
      <t xml:space="preserve"> von Investitionszuschüssen sind die Anschaffungs- und Herstellungskosten der Vermögensgegenstände noch nicht um die Zuschüsse reduziert und im Eigenkapital wird ein Sonderposten für Investitionszuschüsse ausgewiesen. Die Abschreibungen der Vermögensgegenstände sind daher von Ihnen durch Auflösung des Sonderpostens für Investitionszuschüsse noch um eine anteilige Verrechnung der Zuschüsse in Form eines Ertrages zu korrigieren. Bei den </t>
    </r>
    <r>
      <rPr>
        <b/>
        <sz val="10"/>
        <rFont val="Verdana"/>
        <family val="2"/>
      </rPr>
      <t>Aufwands-/ Ertragszuschüssen</t>
    </r>
    <r>
      <rPr>
        <sz val="10"/>
        <rFont val="Verdana"/>
        <family val="2"/>
      </rPr>
      <t xml:space="preserve"> sind in Abhängigkeit Ihrer gewählten Bilanzierungsmethodik die Zuschüsse entweder in den Umsatzerlösen oder den sonstigen betrieblichen Erträgen erfasst bzw. mit den entsprechenden Aufwendungen direkt verrechnet. Bitte geben Sie in dem Hinweisfeld unterhalb der Tabelle an, in welcher Höhe und in welcher GuV-Position Zuschüsse enthalten sind.</t>
    </r>
    <r>
      <rPr>
        <b/>
        <i/>
        <sz val="8"/>
        <color rgb="FFFF0000"/>
        <rFont val="Verdana"/>
        <family val="2"/>
      </rPr>
      <t/>
    </r>
  </si>
  <si>
    <t>EHB 
Version 4</t>
  </si>
  <si>
    <t>Stand: 
11.08.23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</si>
</sst>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_ ;\-#,##0\ "/>
    <numFmt numFmtId="166" formatCode="dd/mm/yy;@"/>
  </numFmts>
  <fonts count="36" x14ac:knownFonts="1">
    <font>
      <sz val="11"/>
      <color theme="1"/>
      <name val="Calibri"/>
      <family val="2"/>
      <scheme val="minor"/>
    </font>
    <font>
      <sz val="11"/>
      <color theme="1"/>
      <name val="Calibri"/>
      <family val="2"/>
      <scheme val="minor"/>
    </font>
    <font>
      <sz val="10"/>
      <color theme="1"/>
      <name val="Verdana"/>
      <family val="2"/>
    </font>
    <font>
      <sz val="18"/>
      <name val="Verdana"/>
      <family val="2"/>
    </font>
    <font>
      <sz val="8"/>
      <color theme="0" tint="-0.499984740745262"/>
      <name val="Verdana"/>
      <family val="2"/>
    </font>
    <font>
      <sz val="10"/>
      <name val="Verdana"/>
      <family val="2"/>
    </font>
    <font>
      <sz val="10"/>
      <color rgb="FFFF0000"/>
      <name val="Verdana"/>
      <family val="2"/>
    </font>
    <font>
      <sz val="11"/>
      <color theme="1"/>
      <name val="Verdana"/>
      <family val="2"/>
    </font>
    <font>
      <i/>
      <sz val="10"/>
      <name val="Verdana"/>
      <family val="2"/>
    </font>
    <font>
      <u/>
      <sz val="10"/>
      <name val="Verdana"/>
      <family val="2"/>
    </font>
    <font>
      <sz val="10"/>
      <name val="Arial"/>
      <family val="2"/>
    </font>
    <font>
      <sz val="11"/>
      <name val="Verdana"/>
      <family val="2"/>
    </font>
    <font>
      <b/>
      <sz val="11"/>
      <name val="Verdana"/>
      <family val="2"/>
    </font>
    <font>
      <i/>
      <sz val="8"/>
      <name val="Verdana"/>
      <family val="2"/>
    </font>
    <font>
      <u/>
      <sz val="11"/>
      <color theme="10"/>
      <name val="Calibri"/>
      <family val="2"/>
      <scheme val="minor"/>
    </font>
    <font>
      <sz val="8"/>
      <color theme="1"/>
      <name val="Verdana"/>
      <family val="2"/>
    </font>
    <font>
      <b/>
      <sz val="10"/>
      <color theme="1"/>
      <name val="Verdana"/>
      <family val="2"/>
    </font>
    <font>
      <b/>
      <sz val="10"/>
      <name val="Verdana"/>
      <family val="2"/>
    </font>
    <font>
      <sz val="18"/>
      <color theme="1"/>
      <name val="Verdana"/>
      <family val="2"/>
    </font>
    <font>
      <sz val="8"/>
      <color theme="0" tint="-0.499984740745262"/>
      <name val="Arial"/>
      <family val="2"/>
    </font>
    <font>
      <i/>
      <sz val="8"/>
      <color theme="1"/>
      <name val="Verdana"/>
      <family val="2"/>
    </font>
    <font>
      <b/>
      <sz val="12"/>
      <color theme="0"/>
      <name val="Verdana"/>
      <family val="2"/>
    </font>
    <font>
      <i/>
      <sz val="10"/>
      <color theme="1"/>
      <name val="Verdana"/>
      <family val="2"/>
    </font>
    <font>
      <sz val="12"/>
      <color theme="1"/>
      <name val="Verdana"/>
      <family val="2"/>
    </font>
    <font>
      <sz val="12"/>
      <color theme="0" tint="-0.499984740745262"/>
      <name val="Verdana"/>
      <family val="2"/>
    </font>
    <font>
      <sz val="8"/>
      <color theme="0" tint="-0.34998626667073579"/>
      <name val="Verdana"/>
      <family val="2"/>
    </font>
    <font>
      <b/>
      <i/>
      <sz val="8"/>
      <color rgb="FFFF0000"/>
      <name val="Verdana"/>
      <family val="2"/>
    </font>
    <font>
      <b/>
      <sz val="20"/>
      <color rgb="FF000000"/>
      <name val="Verdana"/>
      <family val="2"/>
    </font>
    <font>
      <b/>
      <sz val="14"/>
      <color theme="0"/>
      <name val="Verdana"/>
      <family val="2"/>
    </font>
    <font>
      <sz val="8"/>
      <color theme="1"/>
      <name val="Calibri"/>
      <family val="2"/>
      <scheme val="minor"/>
    </font>
    <font>
      <u/>
      <sz val="10"/>
      <color theme="1"/>
      <name val="Verdana"/>
      <family val="2"/>
    </font>
    <font>
      <sz val="9"/>
      <color theme="1"/>
      <name val="Verdana"/>
      <family val="2"/>
    </font>
    <font>
      <sz val="9"/>
      <name val="Verdana"/>
      <family val="2"/>
    </font>
    <font>
      <u/>
      <sz val="10"/>
      <color theme="10"/>
      <name val="Verdana"/>
      <family val="2"/>
    </font>
    <font>
      <i/>
      <sz val="10"/>
      <color theme="4" tint="-0.249977111117893"/>
      <name val="Verdana"/>
      <family val="2"/>
    </font>
    <font>
      <b/>
      <sz val="8"/>
      <color rgb="FFFF0000"/>
      <name val="Verdana"/>
      <family val="2"/>
    </font>
  </fonts>
  <fills count="11">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EAEAEA"/>
        <bgColor indexed="64"/>
      </patternFill>
    </fill>
    <fill>
      <patternFill patternType="solid">
        <fgColor theme="4" tint="0.79998168889431442"/>
        <bgColor indexed="64"/>
      </patternFill>
    </fill>
    <fill>
      <patternFill patternType="solid">
        <fgColor theme="4"/>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FCD5B4"/>
        <bgColor indexed="64"/>
      </patternFill>
    </fill>
    <fill>
      <patternFill patternType="solid">
        <fgColor rgb="FFFFC7CE"/>
        <bgColor indexed="64"/>
      </patternFill>
    </fill>
  </fills>
  <borders count="28">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right style="hair">
        <color indexed="64"/>
      </right>
      <top/>
      <bottom/>
      <diagonal/>
    </border>
    <border>
      <left/>
      <right/>
      <top/>
      <bottom style="medium">
        <color auto="1"/>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top style="medium">
        <color indexed="64"/>
      </top>
      <bottom/>
      <diagonal/>
    </border>
  </borders>
  <cellStyleXfs count="5">
    <xf numFmtId="0" fontId="0" fillId="0" borderId="0"/>
    <xf numFmtId="9" fontId="1" fillId="0" borderId="0" applyFont="0" applyFill="0" applyBorder="0" applyAlignment="0" applyProtection="0"/>
    <xf numFmtId="0" fontId="10" fillId="0" borderId="0"/>
    <xf numFmtId="0" fontId="14" fillId="0" borderId="0" applyNumberFormat="0" applyFill="0" applyBorder="0" applyAlignment="0" applyProtection="0"/>
    <xf numFmtId="43" fontId="1" fillId="0" borderId="0" applyFont="0" applyFill="0" applyBorder="0" applyAlignment="0" applyProtection="0"/>
  </cellStyleXfs>
  <cellXfs count="353">
    <xf numFmtId="0" fontId="0" fillId="0" borderId="0" xfId="0"/>
    <xf numFmtId="0" fontId="2" fillId="0" borderId="0" xfId="0" applyFont="1" applyProtection="1"/>
    <xf numFmtId="0" fontId="2" fillId="0" borderId="0" xfId="0" applyFont="1"/>
    <xf numFmtId="0" fontId="4" fillId="0" borderId="0" xfId="0" applyFont="1" applyAlignment="1" applyProtection="1">
      <alignment horizontal="right" vertical="center" indent="1"/>
    </xf>
    <xf numFmtId="0" fontId="6" fillId="0" borderId="0" xfId="0" applyFont="1" applyProtection="1"/>
    <xf numFmtId="0" fontId="4" fillId="0" borderId="0" xfId="0" applyFont="1" applyFill="1" applyAlignment="1" applyProtection="1">
      <alignment horizontal="right" vertical="center" indent="1"/>
    </xf>
    <xf numFmtId="0" fontId="7" fillId="0" borderId="0" xfId="0" applyFont="1" applyProtection="1"/>
    <xf numFmtId="0" fontId="7" fillId="0" borderId="0" xfId="0" applyFont="1" applyAlignment="1" applyProtection="1">
      <alignment wrapText="1"/>
    </xf>
    <xf numFmtId="0" fontId="5" fillId="0" borderId="0" xfId="0" applyFont="1" applyProtection="1"/>
    <xf numFmtId="0" fontId="5" fillId="0" borderId="0" xfId="0" applyFont="1" applyAlignment="1" applyProtection="1">
      <alignment wrapText="1"/>
    </xf>
    <xf numFmtId="3" fontId="5" fillId="2" borderId="1" xfId="0" applyNumberFormat="1" applyFont="1" applyFill="1" applyBorder="1" applyAlignment="1" applyProtection="1">
      <alignment horizontal="right" vertical="center"/>
    </xf>
    <xf numFmtId="164" fontId="5" fillId="4" borderId="1" xfId="1" applyNumberFormat="1" applyFont="1" applyFill="1" applyBorder="1" applyAlignment="1" applyProtection="1">
      <alignment horizontal="center" vertical="center"/>
    </xf>
    <xf numFmtId="0" fontId="12" fillId="0" borderId="0" xfId="0" applyFont="1" applyAlignment="1" applyProtection="1">
      <alignment vertical="center" wrapText="1"/>
    </xf>
    <xf numFmtId="0" fontId="5" fillId="3" borderId="3" xfId="0" applyNumberFormat="1" applyFont="1" applyFill="1" applyBorder="1" applyAlignment="1" applyProtection="1">
      <alignment vertical="center" wrapText="1" readingOrder="1"/>
    </xf>
    <xf numFmtId="0" fontId="11" fillId="0" borderId="0" xfId="0" applyFont="1" applyFill="1" applyProtection="1"/>
    <xf numFmtId="0" fontId="5" fillId="0" borderId="0" xfId="0" applyNumberFormat="1" applyFont="1" applyFill="1" applyBorder="1" applyAlignment="1" applyProtection="1">
      <alignment horizontal="left" vertical="center" readingOrder="1"/>
    </xf>
    <xf numFmtId="3" fontId="13" fillId="0" borderId="0" xfId="0" applyNumberFormat="1" applyFont="1" applyFill="1" applyBorder="1" applyAlignment="1" applyProtection="1">
      <alignment horizontal="left" vertical="center" indent="1"/>
    </xf>
    <xf numFmtId="0" fontId="11" fillId="0" borderId="0" xfId="0" applyFont="1" applyFill="1" applyBorder="1" applyProtection="1"/>
    <xf numFmtId="0" fontId="11" fillId="0" borderId="0" xfId="0" applyFont="1" applyFill="1" applyBorder="1" applyAlignment="1" applyProtection="1">
      <alignment horizontal="left"/>
    </xf>
    <xf numFmtId="0" fontId="11" fillId="0" borderId="0" xfId="0" applyFont="1" applyFill="1" applyAlignment="1" applyProtection="1">
      <alignment horizontal="right"/>
    </xf>
    <xf numFmtId="0" fontId="5" fillId="0" borderId="0" xfId="0" applyNumberFormat="1" applyFont="1" applyFill="1" applyBorder="1" applyAlignment="1" applyProtection="1">
      <alignment horizontal="left" vertical="center" indent="2" readingOrder="1"/>
    </xf>
    <xf numFmtId="0" fontId="5" fillId="0" borderId="0" xfId="0" applyNumberFormat="1" applyFont="1" applyFill="1" applyBorder="1" applyAlignment="1" applyProtection="1">
      <alignment vertical="center" readingOrder="1"/>
    </xf>
    <xf numFmtId="0" fontId="5" fillId="0" borderId="3" xfId="0" applyNumberFormat="1" applyFont="1" applyFill="1" applyBorder="1" applyAlignment="1" applyProtection="1">
      <alignment vertical="center" readingOrder="1"/>
    </xf>
    <xf numFmtId="0" fontId="4" fillId="0" borderId="0" xfId="0" applyFont="1" applyFill="1" applyBorder="1" applyAlignment="1" applyProtection="1">
      <alignment horizontal="right" vertical="center" indent="1"/>
    </xf>
    <xf numFmtId="0" fontId="18" fillId="3" borderId="0" xfId="0" applyFont="1" applyFill="1" applyAlignment="1">
      <alignment horizontal="center" vertical="center"/>
    </xf>
    <xf numFmtId="0" fontId="19" fillId="0" borderId="0" xfId="0" applyFont="1" applyFill="1" applyBorder="1" applyAlignment="1" applyProtection="1">
      <alignment horizontal="right" vertical="center" indent="1"/>
    </xf>
    <xf numFmtId="0" fontId="2" fillId="0" borderId="0" xfId="0" applyFont="1" applyFill="1" applyProtection="1"/>
    <xf numFmtId="3" fontId="5" fillId="3" borderId="1" xfId="0" applyNumberFormat="1" applyFont="1" applyFill="1" applyBorder="1" applyAlignment="1" applyProtection="1">
      <alignment horizontal="left" vertical="center" readingOrder="1"/>
      <protection locked="0"/>
    </xf>
    <xf numFmtId="4" fontId="5" fillId="3" borderId="1" xfId="0" applyNumberFormat="1" applyFont="1" applyFill="1" applyBorder="1" applyAlignment="1" applyProtection="1">
      <alignment horizontal="right" vertical="center"/>
      <protection locked="0"/>
    </xf>
    <xf numFmtId="0" fontId="5" fillId="0" borderId="0" xfId="0" applyFont="1"/>
    <xf numFmtId="4" fontId="5" fillId="4" borderId="1" xfId="0" applyNumberFormat="1" applyFont="1" applyFill="1" applyBorder="1" applyAlignment="1" applyProtection="1">
      <alignment horizontal="right" vertical="center"/>
    </xf>
    <xf numFmtId="0" fontId="8" fillId="3" borderId="0" xfId="0" applyFont="1" applyFill="1" applyAlignment="1">
      <alignment vertical="top" wrapText="1"/>
    </xf>
    <xf numFmtId="3" fontId="5" fillId="3" borderId="1" xfId="0" applyNumberFormat="1" applyFont="1" applyFill="1" applyBorder="1" applyAlignment="1" applyProtection="1">
      <alignment horizontal="right" vertical="center"/>
      <protection locked="0"/>
    </xf>
    <xf numFmtId="3" fontId="5" fillId="4" borderId="1" xfId="0" applyNumberFormat="1" applyFont="1" applyFill="1" applyBorder="1" applyAlignment="1" applyProtection="1">
      <alignment horizontal="right" vertical="center"/>
    </xf>
    <xf numFmtId="0" fontId="5" fillId="0" borderId="0" xfId="0" applyFont="1" applyFill="1" applyBorder="1"/>
    <xf numFmtId="4" fontId="5" fillId="4" borderId="3" xfId="0" applyNumberFormat="1" applyFont="1" applyFill="1" applyBorder="1" applyAlignment="1" applyProtection="1">
      <alignment vertical="center"/>
    </xf>
    <xf numFmtId="4" fontId="17" fillId="4" borderId="3" xfId="0" applyNumberFormat="1" applyFont="1" applyFill="1" applyBorder="1" applyAlignment="1" applyProtection="1">
      <alignment vertical="center"/>
    </xf>
    <xf numFmtId="0" fontId="22" fillId="0" borderId="0" xfId="0" applyFont="1" applyAlignment="1">
      <alignment horizontal="left" vertical="top" wrapText="1"/>
    </xf>
    <xf numFmtId="0" fontId="22" fillId="0" borderId="0" xfId="0" applyFont="1" applyAlignment="1">
      <alignment horizontal="left" vertical="top"/>
    </xf>
    <xf numFmtId="3" fontId="17" fillId="4" borderId="1" xfId="0" applyNumberFormat="1" applyFont="1" applyFill="1" applyBorder="1" applyAlignment="1" applyProtection="1">
      <alignment horizontal="right" vertical="center"/>
    </xf>
    <xf numFmtId="0" fontId="5" fillId="0" borderId="0" xfId="0" applyFont="1" applyAlignment="1">
      <alignment wrapText="1"/>
    </xf>
    <xf numFmtId="0" fontId="5" fillId="0" borderId="0" xfId="0" applyFont="1" applyFill="1" applyBorder="1" applyAlignment="1" applyProtection="1">
      <alignment horizontal="left" wrapText="1"/>
    </xf>
    <xf numFmtId="0" fontId="5" fillId="0" borderId="0" xfId="0" applyFont="1" applyBorder="1" applyAlignment="1">
      <alignment wrapText="1"/>
    </xf>
    <xf numFmtId="3" fontId="5" fillId="3" borderId="9" xfId="0" applyNumberFormat="1" applyFont="1" applyFill="1" applyBorder="1" applyAlignment="1" applyProtection="1">
      <alignment horizontal="left" vertical="center" readingOrder="1"/>
      <protection locked="0"/>
    </xf>
    <xf numFmtId="3" fontId="5" fillId="4" borderId="3" xfId="0" applyNumberFormat="1" applyFont="1" applyFill="1" applyBorder="1" applyAlignment="1" applyProtection="1">
      <alignment horizontal="left" vertical="center"/>
    </xf>
    <xf numFmtId="3" fontId="5" fillId="4" borderId="3" xfId="0" applyNumberFormat="1" applyFont="1" applyFill="1" applyBorder="1" applyAlignment="1" applyProtection="1">
      <alignment horizontal="left" vertical="center" readingOrder="1"/>
    </xf>
    <xf numFmtId="0" fontId="5" fillId="4" borderId="3" xfId="0" applyNumberFormat="1" applyFont="1" applyFill="1" applyBorder="1" applyAlignment="1" applyProtection="1">
      <alignment horizontal="left" vertical="center" wrapText="1" readingOrder="1"/>
    </xf>
    <xf numFmtId="0" fontId="0" fillId="0" borderId="0" xfId="0" applyAlignment="1">
      <alignment horizontal="right"/>
    </xf>
    <xf numFmtId="0" fontId="0" fillId="0" borderId="0" xfId="0" applyAlignment="1">
      <alignment horizontal="center"/>
    </xf>
    <xf numFmtId="3" fontId="0" fillId="0" borderId="0" xfId="0" applyNumberFormat="1" applyAlignment="1">
      <alignment horizontal="center"/>
    </xf>
    <xf numFmtId="0" fontId="24" fillId="0" borderId="0" xfId="0" applyFont="1" applyAlignment="1" applyProtection="1">
      <alignment horizontal="right" vertical="center" indent="1"/>
    </xf>
    <xf numFmtId="0" fontId="5" fillId="0" borderId="0" xfId="0" applyFont="1" applyFill="1" applyAlignment="1">
      <alignment vertical="center"/>
    </xf>
    <xf numFmtId="3" fontId="5" fillId="3" borderId="3" xfId="0" applyNumberFormat="1" applyFont="1" applyFill="1" applyBorder="1" applyAlignment="1" applyProtection="1">
      <alignment horizontal="left" vertical="center" readingOrder="1"/>
      <protection locked="0"/>
    </xf>
    <xf numFmtId="164" fontId="5" fillId="4" borderId="3" xfId="1" applyNumberFormat="1" applyFont="1" applyFill="1" applyBorder="1" applyAlignment="1" applyProtection="1">
      <alignment horizontal="right" vertical="center"/>
    </xf>
    <xf numFmtId="0" fontId="5" fillId="4" borderId="3" xfId="0" applyNumberFormat="1" applyFont="1" applyFill="1" applyBorder="1" applyAlignment="1" applyProtection="1">
      <alignment vertical="center" readingOrder="1"/>
    </xf>
    <xf numFmtId="0" fontId="5" fillId="0" borderId="3" xfId="0" applyNumberFormat="1" applyFont="1" applyFill="1" applyBorder="1" applyAlignment="1" applyProtection="1">
      <alignment horizontal="left" vertical="center" wrapText="1" indent="2" readingOrder="1"/>
    </xf>
    <xf numFmtId="0" fontId="5" fillId="0" borderId="3" xfId="0" applyNumberFormat="1" applyFont="1" applyFill="1" applyBorder="1" applyAlignment="1" applyProtection="1">
      <alignment horizontal="left" vertical="center" indent="2" readingOrder="1"/>
    </xf>
    <xf numFmtId="0" fontId="5" fillId="4" borderId="3" xfId="0" applyNumberFormat="1" applyFont="1" applyFill="1" applyBorder="1" applyAlignment="1" applyProtection="1">
      <alignment horizontal="left" vertical="center" indent="2" readingOrder="1"/>
    </xf>
    <xf numFmtId="0" fontId="5" fillId="4" borderId="3" xfId="0" applyNumberFormat="1" applyFont="1" applyFill="1" applyBorder="1" applyAlignment="1" applyProtection="1">
      <alignment horizontal="left" vertical="center" indent="3" readingOrder="1"/>
    </xf>
    <xf numFmtId="0" fontId="5" fillId="0" borderId="3" xfId="0" applyNumberFormat="1" applyFont="1" applyFill="1" applyBorder="1" applyAlignment="1" applyProtection="1">
      <alignment horizontal="left" vertical="center" indent="4" readingOrder="1"/>
    </xf>
    <xf numFmtId="0" fontId="8" fillId="0" borderId="3" xfId="0" applyNumberFormat="1" applyFont="1" applyFill="1" applyBorder="1" applyAlignment="1" applyProtection="1">
      <alignment vertical="center" readingOrder="1"/>
    </xf>
    <xf numFmtId="0" fontId="2" fillId="0" borderId="4" xfId="0" applyFont="1" applyBorder="1"/>
    <xf numFmtId="3" fontId="16" fillId="0" borderId="4" xfId="0" applyNumberFormat="1" applyFont="1" applyBorder="1" applyAlignment="1"/>
    <xf numFmtId="3" fontId="5" fillId="3" borderId="5" xfId="0" applyNumberFormat="1" applyFont="1" applyFill="1" applyBorder="1" applyAlignment="1" applyProtection="1">
      <alignment horizontal="right" vertical="center"/>
      <protection locked="0"/>
    </xf>
    <xf numFmtId="164" fontId="5" fillId="4" borderId="1" xfId="0" applyNumberFormat="1" applyFont="1" applyFill="1" applyBorder="1" applyAlignment="1" applyProtection="1">
      <alignment horizontal="right" vertical="center"/>
    </xf>
    <xf numFmtId="0" fontId="17" fillId="0" borderId="0" xfId="0" applyFont="1" applyBorder="1" applyAlignment="1" applyProtection="1">
      <alignment vertical="center"/>
    </xf>
    <xf numFmtId="0" fontId="16" fillId="0" borderId="0" xfId="0" applyFont="1" applyAlignment="1">
      <alignment horizontal="center"/>
    </xf>
    <xf numFmtId="10" fontId="5" fillId="0" borderId="19" xfId="1" applyNumberFormat="1" applyFont="1" applyFill="1" applyBorder="1" applyAlignment="1" applyProtection="1">
      <alignment vertical="center"/>
    </xf>
    <xf numFmtId="10" fontId="5" fillId="0" borderId="21" xfId="1" applyNumberFormat="1" applyFont="1" applyFill="1" applyBorder="1" applyAlignment="1" applyProtection="1">
      <alignment vertical="center"/>
    </xf>
    <xf numFmtId="10" fontId="5" fillId="0" borderId="23" xfId="1" applyNumberFormat="1" applyFont="1" applyFill="1" applyBorder="1" applyAlignment="1" applyProtection="1">
      <alignment vertical="center"/>
    </xf>
    <xf numFmtId="4" fontId="5" fillId="0" borderId="21" xfId="0" applyNumberFormat="1" applyFont="1" applyFill="1" applyBorder="1" applyAlignment="1" applyProtection="1">
      <alignment vertical="center"/>
    </xf>
    <xf numFmtId="2" fontId="5" fillId="0" borderId="21" xfId="1" applyNumberFormat="1" applyFont="1" applyFill="1" applyBorder="1" applyAlignment="1" applyProtection="1">
      <alignment vertical="center"/>
    </xf>
    <xf numFmtId="0" fontId="5" fillId="7" borderId="3" xfId="0" applyNumberFormat="1" applyFont="1" applyFill="1" applyBorder="1" applyAlignment="1" applyProtection="1">
      <alignment vertical="center" readingOrder="1"/>
    </xf>
    <xf numFmtId="0" fontId="5" fillId="7" borderId="3" xfId="0" applyNumberFormat="1" applyFont="1" applyFill="1" applyBorder="1" applyAlignment="1" applyProtection="1">
      <alignment vertical="center" wrapText="1" readingOrder="1"/>
    </xf>
    <xf numFmtId="9" fontId="5" fillId="7" borderId="1" xfId="1" applyFont="1" applyFill="1" applyBorder="1" applyAlignment="1" applyProtection="1">
      <alignment horizontal="right" vertical="center"/>
      <protection locked="0"/>
    </xf>
    <xf numFmtId="10" fontId="2" fillId="4" borderId="1" xfId="1" applyNumberFormat="1" applyFont="1" applyFill="1" applyBorder="1" applyAlignment="1" applyProtection="1">
      <alignment horizontal="right" vertical="center"/>
    </xf>
    <xf numFmtId="164" fontId="2" fillId="4" borderId="1" xfId="0" applyNumberFormat="1" applyFont="1" applyFill="1" applyBorder="1" applyAlignment="1" applyProtection="1">
      <alignment horizontal="right" vertical="center"/>
    </xf>
    <xf numFmtId="0" fontId="17" fillId="0" borderId="0" xfId="0" applyFont="1" applyFill="1" applyBorder="1" applyAlignment="1" applyProtection="1">
      <alignment vertical="center"/>
    </xf>
    <xf numFmtId="0" fontId="5" fillId="0" borderId="18" xfId="0" applyNumberFormat="1" applyFont="1" applyFill="1" applyBorder="1" applyAlignment="1" applyProtection="1">
      <alignment horizontal="left" vertical="center" readingOrder="1"/>
    </xf>
    <xf numFmtId="0" fontId="5" fillId="0" borderId="26" xfId="0" applyNumberFormat="1" applyFont="1" applyFill="1" applyBorder="1" applyAlignment="1" applyProtection="1">
      <alignment horizontal="left" vertical="center" readingOrder="1"/>
    </xf>
    <xf numFmtId="0" fontId="2" fillId="0" borderId="0" xfId="0" applyFont="1" applyFill="1" applyAlignment="1">
      <alignment vertical="center"/>
    </xf>
    <xf numFmtId="0" fontId="2" fillId="0" borderId="0" xfId="0" applyFont="1" applyAlignment="1">
      <alignment horizontal="left" vertical="center" wrapText="1"/>
    </xf>
    <xf numFmtId="0" fontId="27" fillId="0" borderId="1" xfId="0" applyFont="1" applyFill="1" applyBorder="1" applyAlignment="1" applyProtection="1">
      <alignment horizontal="center" vertical="center" wrapText="1"/>
      <protection locked="0"/>
    </xf>
    <xf numFmtId="0" fontId="2" fillId="9" borderId="0" xfId="0" applyFont="1" applyFill="1" applyAlignment="1">
      <alignment vertical="center" wrapText="1"/>
    </xf>
    <xf numFmtId="0" fontId="4" fillId="3" borderId="0" xfId="0" applyFont="1" applyFill="1" applyBorder="1" applyAlignment="1" applyProtection="1">
      <alignment horizontal="right" vertical="center" indent="1"/>
    </xf>
    <xf numFmtId="0" fontId="28" fillId="3" borderId="0" xfId="0" applyNumberFormat="1" applyFont="1" applyFill="1" applyBorder="1" applyAlignment="1" applyProtection="1">
      <alignment vertical="center" readingOrder="1"/>
    </xf>
    <xf numFmtId="0" fontId="22" fillId="3" borderId="0" xfId="0" applyFont="1" applyFill="1" applyAlignment="1" applyProtection="1">
      <alignment wrapText="1"/>
    </xf>
    <xf numFmtId="0" fontId="2" fillId="3" borderId="0" xfId="0" applyFont="1" applyFill="1" applyProtection="1"/>
    <xf numFmtId="0" fontId="13"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16" fillId="0" borderId="17" xfId="0" applyFont="1" applyBorder="1" applyAlignment="1"/>
    <xf numFmtId="10" fontId="5" fillId="0" borderId="0" xfId="1" applyNumberFormat="1" applyFont="1" applyFill="1" applyBorder="1" applyAlignment="1" applyProtection="1">
      <alignment vertical="center"/>
    </xf>
    <xf numFmtId="0" fontId="5" fillId="4" borderId="18" xfId="0" applyNumberFormat="1" applyFont="1" applyFill="1" applyBorder="1" applyAlignment="1" applyProtection="1">
      <alignment horizontal="left" vertical="center" readingOrder="1"/>
    </xf>
    <xf numFmtId="10" fontId="5" fillId="4" borderId="19" xfId="1" applyNumberFormat="1" applyFont="1" applyFill="1" applyBorder="1" applyAlignment="1" applyProtection="1">
      <alignment vertical="center"/>
    </xf>
    <xf numFmtId="0" fontId="5" fillId="4" borderId="20" xfId="0" applyNumberFormat="1" applyFont="1" applyFill="1" applyBorder="1" applyAlignment="1" applyProtection="1">
      <alignment horizontal="left" vertical="center" readingOrder="1"/>
    </xf>
    <xf numFmtId="10" fontId="5" fillId="4" borderId="21" xfId="1" applyNumberFormat="1" applyFont="1" applyFill="1" applyBorder="1" applyAlignment="1" applyProtection="1">
      <alignment vertical="center"/>
    </xf>
    <xf numFmtId="0" fontId="5" fillId="4" borderId="22" xfId="0" applyNumberFormat="1" applyFont="1" applyFill="1" applyBorder="1" applyAlignment="1" applyProtection="1">
      <alignment horizontal="left" vertical="center" readingOrder="1"/>
    </xf>
    <xf numFmtId="10" fontId="5" fillId="4" borderId="23" xfId="1" applyNumberFormat="1" applyFont="1" applyFill="1" applyBorder="1" applyAlignment="1" applyProtection="1">
      <alignment vertical="center"/>
    </xf>
    <xf numFmtId="0" fontId="8" fillId="0" borderId="0" xfId="0" applyFont="1" applyAlignment="1" applyProtection="1">
      <alignment horizontal="left" vertical="center" wrapText="1"/>
    </xf>
    <xf numFmtId="0" fontId="5" fillId="0" borderId="5" xfId="0" applyNumberFormat="1" applyFont="1" applyFill="1" applyBorder="1" applyAlignment="1" applyProtection="1">
      <alignment vertical="center" readingOrder="1"/>
    </xf>
    <xf numFmtId="0" fontId="5" fillId="0" borderId="2" xfId="0" applyNumberFormat="1" applyFont="1" applyFill="1" applyBorder="1" applyAlignment="1" applyProtection="1">
      <alignment horizontal="left" vertical="center" readingOrder="1"/>
    </xf>
    <xf numFmtId="0" fontId="2" fillId="0" borderId="2" xfId="0" applyFont="1" applyBorder="1"/>
    <xf numFmtId="0" fontId="17" fillId="0" borderId="22" xfId="0" applyNumberFormat="1" applyFont="1" applyFill="1" applyBorder="1" applyAlignment="1" applyProtection="1">
      <alignment horizontal="left" vertical="center" readingOrder="1"/>
    </xf>
    <xf numFmtId="4" fontId="5" fillId="0" borderId="23" xfId="0" applyNumberFormat="1" applyFont="1" applyFill="1" applyBorder="1" applyAlignment="1" applyProtection="1">
      <alignment vertical="center"/>
    </xf>
    <xf numFmtId="3" fontId="5" fillId="10" borderId="1" xfId="0" applyNumberFormat="1" applyFont="1" applyFill="1" applyBorder="1" applyAlignment="1" applyProtection="1">
      <alignment horizontal="right" vertical="center"/>
    </xf>
    <xf numFmtId="0" fontId="25" fillId="0" borderId="0" xfId="0" applyFont="1" applyAlignment="1">
      <alignment vertical="center" wrapText="1"/>
    </xf>
    <xf numFmtId="0" fontId="25" fillId="0" borderId="16" xfId="0" applyFont="1" applyBorder="1" applyAlignment="1">
      <alignment vertical="center" wrapText="1"/>
    </xf>
    <xf numFmtId="3" fontId="2" fillId="7" borderId="1" xfId="0" applyNumberFormat="1" applyFont="1" applyFill="1" applyBorder="1"/>
    <xf numFmtId="0" fontId="5" fillId="0" borderId="0" xfId="0" applyFont="1" applyFill="1" applyBorder="1" applyAlignment="1" applyProtection="1">
      <alignment horizontal="right"/>
    </xf>
    <xf numFmtId="0" fontId="13" fillId="0" borderId="0" xfId="0" applyFont="1" applyAlignment="1">
      <alignment horizontal="left" vertical="top" wrapText="1"/>
    </xf>
    <xf numFmtId="0" fontId="2" fillId="5" borderId="0" xfId="0" applyFont="1" applyFill="1" applyAlignment="1">
      <alignment horizontal="center" vertical="center" wrapText="1"/>
    </xf>
    <xf numFmtId="0" fontId="5" fillId="0" borderId="20" xfId="0" applyNumberFormat="1" applyFont="1" applyFill="1" applyBorder="1" applyAlignment="1" applyProtection="1">
      <alignment horizontal="left" vertical="center" readingOrder="1"/>
    </xf>
    <xf numFmtId="0" fontId="5" fillId="0" borderId="22" xfId="0" applyNumberFormat="1" applyFont="1" applyFill="1" applyBorder="1" applyAlignment="1" applyProtection="1">
      <alignment horizontal="left" vertical="center" readingOrder="1"/>
    </xf>
    <xf numFmtId="0" fontId="5" fillId="4" borderId="3" xfId="0" applyNumberFormat="1" applyFont="1" applyFill="1" applyBorder="1" applyAlignment="1" applyProtection="1">
      <alignment horizontal="left" vertical="center" readingOrder="1"/>
    </xf>
    <xf numFmtId="0" fontId="3" fillId="0" borderId="0" xfId="0" quotePrefix="1" applyFont="1" applyAlignment="1" applyProtection="1">
      <alignment horizontal="center" vertical="center"/>
    </xf>
    <xf numFmtId="0" fontId="2" fillId="5" borderId="0" xfId="0" applyFont="1" applyFill="1" applyAlignment="1">
      <alignment horizontal="center" vertical="center" wrapText="1"/>
    </xf>
    <xf numFmtId="3" fontId="13" fillId="0" borderId="12" xfId="0" applyNumberFormat="1" applyFont="1" applyFill="1" applyBorder="1" applyAlignment="1" applyProtection="1">
      <alignment vertical="center" wrapText="1"/>
      <protection locked="0"/>
    </xf>
    <xf numFmtId="3" fontId="13" fillId="0" borderId="6" xfId="0" applyNumberFormat="1" applyFont="1" applyFill="1" applyBorder="1" applyAlignment="1" applyProtection="1">
      <alignment vertical="center" wrapText="1"/>
      <protection locked="0"/>
    </xf>
    <xf numFmtId="0" fontId="5" fillId="0" borderId="20" xfId="0" applyNumberFormat="1" applyFont="1" applyFill="1" applyBorder="1" applyAlignment="1" applyProtection="1">
      <alignment horizontal="left" vertical="center" readingOrder="1"/>
    </xf>
    <xf numFmtId="0" fontId="5" fillId="0" borderId="24" xfId="0" applyNumberFormat="1" applyFont="1" applyFill="1" applyBorder="1" applyAlignment="1" applyProtection="1">
      <alignment horizontal="left" vertical="center" readingOrder="1"/>
    </xf>
    <xf numFmtId="0" fontId="5" fillId="0" borderId="27" xfId="0" applyNumberFormat="1" applyFont="1" applyFill="1" applyBorder="1" applyAlignment="1" applyProtection="1">
      <alignment horizontal="left" vertical="center" readingOrder="1"/>
    </xf>
    <xf numFmtId="4" fontId="5" fillId="0" borderId="27" xfId="0" applyNumberFormat="1" applyFont="1" applyFill="1" applyBorder="1" applyAlignment="1" applyProtection="1">
      <alignment vertical="center"/>
    </xf>
    <xf numFmtId="0" fontId="16" fillId="0" borderId="0" xfId="0" applyFont="1"/>
    <xf numFmtId="2" fontId="5" fillId="4" borderId="19" xfId="1" applyNumberFormat="1" applyFont="1" applyFill="1" applyBorder="1" applyAlignment="1" applyProtection="1">
      <alignment vertical="center"/>
    </xf>
    <xf numFmtId="2" fontId="5" fillId="4" borderId="21" xfId="1" applyNumberFormat="1" applyFont="1" applyFill="1" applyBorder="1" applyAlignment="1" applyProtection="1">
      <alignment vertical="center"/>
    </xf>
    <xf numFmtId="0" fontId="7" fillId="0" borderId="0" xfId="0" applyFont="1"/>
    <xf numFmtId="0" fontId="7" fillId="0" borderId="0" xfId="0" applyFont="1" applyAlignment="1">
      <alignment horizontal="right"/>
    </xf>
    <xf numFmtId="0" fontId="2" fillId="0" borderId="15" xfId="0" applyFont="1" applyBorder="1" applyAlignment="1">
      <alignment wrapText="1"/>
    </xf>
    <xf numFmtId="0" fontId="2" fillId="0" borderId="0" xfId="0" applyFont="1" applyAlignment="1">
      <alignment horizontal="right"/>
    </xf>
    <xf numFmtId="0" fontId="2" fillId="0" borderId="0" xfId="0" applyFont="1" applyAlignment="1">
      <alignment horizontal="center"/>
    </xf>
    <xf numFmtId="3" fontId="2" fillId="0" borderId="0" xfId="0" applyNumberFormat="1" applyFont="1" applyAlignment="1">
      <alignment horizontal="center"/>
    </xf>
    <xf numFmtId="0" fontId="2" fillId="0" borderId="0" xfId="0" applyFont="1" applyFill="1" applyBorder="1"/>
    <xf numFmtId="0" fontId="16" fillId="0" borderId="0" xfId="0" applyFont="1" applyAlignment="1">
      <alignment horizontal="right"/>
    </xf>
    <xf numFmtId="0" fontId="2" fillId="0" borderId="0" xfId="0" applyFont="1" applyFill="1"/>
    <xf numFmtId="0" fontId="16" fillId="0" borderId="0" xfId="0" applyFont="1" applyAlignment="1">
      <alignment vertical="top"/>
    </xf>
    <xf numFmtId="0" fontId="5" fillId="0" borderId="15" xfId="0" applyFont="1" applyFill="1" applyBorder="1" applyAlignment="1" applyProtection="1">
      <alignment wrapText="1"/>
      <protection hidden="1"/>
    </xf>
    <xf numFmtId="0" fontId="2" fillId="0" borderId="15" xfId="0" quotePrefix="1" applyFont="1" applyBorder="1"/>
    <xf numFmtId="0" fontId="2" fillId="0" borderId="15" xfId="0" applyFont="1" applyBorder="1"/>
    <xf numFmtId="0" fontId="5" fillId="0" borderId="0" xfId="0" applyFont="1" applyFill="1" applyBorder="1" applyAlignment="1" applyProtection="1">
      <alignment wrapText="1"/>
      <protection hidden="1"/>
    </xf>
    <xf numFmtId="0" fontId="5" fillId="0" borderId="15" xfId="0" applyFont="1" applyFill="1" applyBorder="1" applyAlignment="1" applyProtection="1">
      <alignment wrapText="1"/>
    </xf>
    <xf numFmtId="0" fontId="2" fillId="0" borderId="15" xfId="0" applyFont="1" applyFill="1" applyBorder="1" applyAlignment="1">
      <alignment horizontal="center"/>
    </xf>
    <xf numFmtId="0" fontId="16" fillId="0" borderId="0" xfId="0" applyFont="1" applyFill="1"/>
    <xf numFmtId="165" fontId="2" fillId="0" borderId="0" xfId="4" applyNumberFormat="1" applyFont="1" applyAlignment="1">
      <alignment horizontal="center"/>
    </xf>
    <xf numFmtId="0" fontId="5" fillId="0" borderId="3" xfId="0" applyNumberFormat="1" applyFont="1" applyFill="1" applyBorder="1" applyAlignment="1" applyProtection="1">
      <alignment horizontal="left" vertical="center" readingOrder="1"/>
    </xf>
    <xf numFmtId="0" fontId="20" fillId="0" borderId="0" xfId="0" applyFont="1" applyFill="1" applyBorder="1" applyAlignment="1">
      <alignment horizontal="center" vertical="center"/>
    </xf>
    <xf numFmtId="0" fontId="2" fillId="5" borderId="0" xfId="0" applyFont="1" applyFill="1" applyAlignment="1">
      <alignment horizontal="center" vertical="center" wrapText="1"/>
    </xf>
    <xf numFmtId="0" fontId="22" fillId="0" borderId="0" xfId="0" applyFont="1" applyAlignment="1" applyProtection="1">
      <alignment horizontal="left" wrapText="1"/>
    </xf>
    <xf numFmtId="0" fontId="5" fillId="3" borderId="7" xfId="1" applyNumberFormat="1" applyFont="1" applyFill="1" applyBorder="1" applyAlignment="1" applyProtection="1">
      <alignment horizontal="right" vertical="center"/>
    </xf>
    <xf numFmtId="0" fontId="5" fillId="3" borderId="8" xfId="1" applyNumberFormat="1" applyFont="1" applyFill="1" applyBorder="1" applyAlignment="1" applyProtection="1">
      <alignment horizontal="right" vertical="center"/>
    </xf>
    <xf numFmtId="0" fontId="5" fillId="3" borderId="9" xfId="1" applyNumberFormat="1" applyFont="1" applyFill="1" applyBorder="1" applyAlignment="1" applyProtection="1">
      <alignment horizontal="right" vertical="center"/>
    </xf>
    <xf numFmtId="0" fontId="2" fillId="0" borderId="0" xfId="0" applyNumberFormat="1" applyFont="1" applyProtection="1"/>
    <xf numFmtId="0" fontId="29" fillId="0" borderId="0" xfId="0" applyFont="1" applyFill="1" applyAlignment="1">
      <alignment horizontal="center"/>
    </xf>
    <xf numFmtId="0" fontId="5" fillId="5" borderId="0" xfId="0" applyFont="1" applyFill="1" applyBorder="1" applyAlignment="1">
      <alignment horizontal="center" vertical="center" wrapText="1"/>
    </xf>
    <xf numFmtId="0" fontId="5" fillId="3" borderId="1" xfId="0" applyNumberFormat="1" applyFont="1" applyFill="1" applyBorder="1" applyAlignment="1" applyProtection="1">
      <alignment vertical="center" wrapText="1" readingOrder="1"/>
    </xf>
    <xf numFmtId="0" fontId="5" fillId="5" borderId="6" xfId="0" applyFont="1" applyFill="1" applyBorder="1" applyAlignment="1">
      <alignment horizontal="center" vertical="center" wrapText="1"/>
    </xf>
    <xf numFmtId="164" fontId="5" fillId="4" borderId="1" xfId="1" applyNumberFormat="1" applyFont="1" applyFill="1" applyBorder="1" applyAlignment="1" applyProtection="1">
      <alignment horizontal="right" vertical="center"/>
    </xf>
    <xf numFmtId="3" fontId="13" fillId="0" borderId="0" xfId="0" applyNumberFormat="1" applyFont="1" applyFill="1" applyBorder="1" applyAlignment="1" applyProtection="1">
      <alignment vertical="center" wrapText="1"/>
      <protection locked="0"/>
    </xf>
    <xf numFmtId="0" fontId="5" fillId="3" borderId="0" xfId="0" applyFont="1" applyFill="1" applyAlignment="1" applyProtection="1">
      <alignment horizontal="left" indent="1" readingOrder="1"/>
    </xf>
    <xf numFmtId="0" fontId="2" fillId="0" borderId="0" xfId="0" applyFont="1" applyFill="1" applyBorder="1" applyAlignment="1">
      <alignment horizontal="center"/>
    </xf>
    <xf numFmtId="0" fontId="16" fillId="0" borderId="0" xfId="0" applyFont="1" applyFill="1" applyBorder="1" applyAlignment="1">
      <alignment horizontal="left"/>
    </xf>
    <xf numFmtId="0" fontId="5" fillId="0" borderId="0" xfId="0" applyFont="1" applyAlignment="1">
      <alignment horizontal="left" vertical="top" wrapText="1"/>
    </xf>
    <xf numFmtId="0" fontId="3" fillId="0" borderId="0" xfId="0" applyFont="1" applyAlignment="1" applyProtection="1">
      <alignment horizontal="center" vertical="center"/>
    </xf>
    <xf numFmtId="0" fontId="5" fillId="0" borderId="3" xfId="0" applyNumberFormat="1" applyFont="1" applyFill="1" applyBorder="1" applyAlignment="1" applyProtection="1">
      <alignment horizontal="left" vertical="center" readingOrder="1"/>
    </xf>
    <xf numFmtId="0" fontId="9" fillId="0" borderId="0" xfId="0" applyFont="1" applyAlignment="1" applyProtection="1">
      <alignment horizontal="left"/>
    </xf>
    <xf numFmtId="0" fontId="23" fillId="0" borderId="0" xfId="0" applyFont="1" applyProtection="1"/>
    <xf numFmtId="3" fontId="13" fillId="3" borderId="0" xfId="0" applyNumberFormat="1" applyFont="1" applyFill="1" applyBorder="1" applyAlignment="1" applyProtection="1">
      <alignment horizontal="left" vertical="center" indent="1"/>
    </xf>
    <xf numFmtId="0" fontId="15" fillId="0" borderId="0" xfId="0" applyFont="1" applyProtection="1"/>
    <xf numFmtId="0" fontId="15" fillId="0" borderId="0" xfId="0" applyFont="1" applyAlignment="1" applyProtection="1">
      <alignment vertical="center"/>
    </xf>
    <xf numFmtId="0" fontId="2" fillId="0" borderId="0" xfId="0" applyFont="1" applyAlignment="1" applyProtection="1">
      <alignment horizontal="center" vertical="center"/>
    </xf>
    <xf numFmtId="0" fontId="0" fillId="0" borderId="0" xfId="0" applyProtection="1"/>
    <xf numFmtId="0" fontId="2" fillId="0" borderId="0" xfId="0" applyFont="1" applyBorder="1" applyProtection="1"/>
    <xf numFmtId="0" fontId="2" fillId="0" borderId="0" xfId="0" applyFont="1" applyProtection="1">
      <protection locked="0"/>
    </xf>
    <xf numFmtId="0" fontId="23" fillId="0" borderId="0" xfId="0" applyFont="1" applyProtection="1">
      <protection locked="0"/>
    </xf>
    <xf numFmtId="0" fontId="7" fillId="0" borderId="0" xfId="0" applyFont="1" applyProtection="1">
      <protection locked="0"/>
    </xf>
    <xf numFmtId="0" fontId="11" fillId="0" borderId="0" xfId="0" applyFont="1" applyFill="1" applyProtection="1">
      <protection locked="0"/>
    </xf>
    <xf numFmtId="0" fontId="2" fillId="0" borderId="1" xfId="0" applyFont="1" applyBorder="1" applyAlignment="1" applyProtection="1">
      <alignment horizontal="left" vertical="center" indent="1"/>
      <protection locked="0"/>
    </xf>
    <xf numFmtId="0" fontId="2" fillId="0" borderId="9" xfId="0" applyFont="1" applyBorder="1" applyAlignment="1" applyProtection="1">
      <alignment horizontal="left" vertical="center" indent="1"/>
      <protection locked="0"/>
    </xf>
    <xf numFmtId="0" fontId="2" fillId="0" borderId="8" xfId="0" applyFont="1" applyBorder="1" applyAlignment="1" applyProtection="1">
      <alignment horizontal="left" vertical="center" indent="1"/>
      <protection locked="0"/>
    </xf>
    <xf numFmtId="0" fontId="2" fillId="3" borderId="0" xfId="0" applyFont="1" applyFill="1" applyProtection="1">
      <protection locked="0"/>
    </xf>
    <xf numFmtId="0" fontId="28" fillId="8" borderId="0" xfId="0" applyNumberFormat="1" applyFont="1" applyFill="1" applyBorder="1" applyAlignment="1" applyProtection="1">
      <alignment vertical="center" readingOrder="1"/>
      <protection locked="0"/>
    </xf>
    <xf numFmtId="0" fontId="18" fillId="3" borderId="0" xfId="0" applyFont="1" applyFill="1" applyAlignment="1" applyProtection="1">
      <alignment horizontal="center" vertical="center" wrapText="1"/>
    </xf>
    <xf numFmtId="0" fontId="5" fillId="3" borderId="0" xfId="0" applyFont="1" applyFill="1" applyProtection="1"/>
    <xf numFmtId="0" fontId="5" fillId="2" borderId="10" xfId="0" applyFont="1" applyFill="1" applyBorder="1" applyAlignment="1" applyProtection="1">
      <alignment vertical="top"/>
      <protection locked="0"/>
    </xf>
    <xf numFmtId="0" fontId="5" fillId="2" borderId="12" xfId="0" applyFont="1" applyFill="1" applyBorder="1" applyAlignment="1" applyProtection="1">
      <alignment vertical="top"/>
      <protection locked="0"/>
    </xf>
    <xf numFmtId="0" fontId="5" fillId="2" borderId="11" xfId="0" applyFont="1" applyFill="1" applyBorder="1" applyAlignment="1" applyProtection="1">
      <alignment vertical="top"/>
      <protection locked="0"/>
    </xf>
    <xf numFmtId="0" fontId="5" fillId="2" borderId="2" xfId="0" applyFont="1" applyFill="1" applyBorder="1" applyAlignment="1" applyProtection="1">
      <alignment vertical="top"/>
      <protection locked="0"/>
    </xf>
    <xf numFmtId="0" fontId="5" fillId="2" borderId="0" xfId="0" applyFont="1" applyFill="1" applyBorder="1" applyAlignment="1" applyProtection="1">
      <alignment vertical="top"/>
      <protection locked="0"/>
    </xf>
    <xf numFmtId="0" fontId="5" fillId="2" borderId="16" xfId="0" applyFont="1" applyFill="1" applyBorder="1" applyAlignment="1" applyProtection="1">
      <alignment vertical="top"/>
      <protection locked="0"/>
    </xf>
    <xf numFmtId="0" fontId="5" fillId="2" borderId="13" xfId="0" applyFont="1" applyFill="1" applyBorder="1" applyAlignment="1" applyProtection="1">
      <alignment vertical="top"/>
      <protection locked="0"/>
    </xf>
    <xf numFmtId="0" fontId="5" fillId="2" borderId="6" xfId="0" applyFont="1" applyFill="1" applyBorder="1" applyAlignment="1" applyProtection="1">
      <alignment vertical="top"/>
      <protection locked="0"/>
    </xf>
    <xf numFmtId="0" fontId="5" fillId="2" borderId="14" xfId="0" applyFont="1" applyFill="1" applyBorder="1" applyAlignment="1" applyProtection="1">
      <alignment vertical="top"/>
      <protection locked="0"/>
    </xf>
    <xf numFmtId="0" fontId="2" fillId="0" borderId="19" xfId="0" applyFont="1" applyBorder="1"/>
    <xf numFmtId="0" fontId="2" fillId="0" borderId="21" xfId="0" applyFont="1" applyBorder="1"/>
    <xf numFmtId="0" fontId="2" fillId="0" borderId="23" xfId="0" applyFont="1" applyBorder="1"/>
    <xf numFmtId="3" fontId="0" fillId="0" borderId="19" xfId="0" applyNumberFormat="1" applyBorder="1"/>
    <xf numFmtId="0" fontId="2" fillId="0" borderId="21" xfId="0" applyFont="1" applyFill="1" applyBorder="1"/>
    <xf numFmtId="0" fontId="2" fillId="0" borderId="23" xfId="0" applyFont="1" applyFill="1" applyBorder="1"/>
    <xf numFmtId="9" fontId="5" fillId="0" borderId="0" xfId="1" applyFont="1" applyFill="1" applyBorder="1" applyAlignment="1" applyProtection="1">
      <alignment horizontal="right" vertical="center"/>
      <protection locked="0"/>
    </xf>
    <xf numFmtId="3" fontId="2" fillId="0" borderId="19" xfId="0" applyNumberFormat="1" applyFont="1" applyFill="1" applyBorder="1"/>
    <xf numFmtId="3" fontId="2" fillId="0" borderId="21" xfId="0" applyNumberFormat="1" applyFont="1" applyFill="1" applyBorder="1"/>
    <xf numFmtId="0" fontId="2" fillId="0" borderId="0" xfId="0" applyFont="1" applyFill="1" applyAlignment="1">
      <alignment horizontal="center"/>
    </xf>
    <xf numFmtId="0" fontId="16" fillId="0" borderId="0" xfId="0" applyFont="1" applyFill="1" applyAlignment="1">
      <alignment horizontal="center"/>
    </xf>
    <xf numFmtId="0" fontId="5" fillId="0" borderId="3" xfId="0" applyNumberFormat="1" applyFont="1" applyFill="1" applyBorder="1" applyAlignment="1" applyProtection="1">
      <alignment horizontal="left" vertical="center" readingOrder="1"/>
    </xf>
    <xf numFmtId="0" fontId="5" fillId="4" borderId="3" xfId="0" applyNumberFormat="1" applyFont="1" applyFill="1" applyBorder="1" applyAlignment="1" applyProtection="1">
      <alignment horizontal="left" vertical="center" readingOrder="1"/>
    </xf>
    <xf numFmtId="0" fontId="2" fillId="5" borderId="0" xfId="0" applyFont="1" applyFill="1" applyAlignment="1">
      <alignment horizontal="center" vertical="center" wrapText="1"/>
    </xf>
    <xf numFmtId="0" fontId="5" fillId="0" borderId="0" xfId="0" applyFont="1" applyAlignment="1">
      <alignment horizontal="left" vertical="top" wrapText="1"/>
    </xf>
    <xf numFmtId="14" fontId="2" fillId="5" borderId="0" xfId="0" applyNumberFormat="1" applyFont="1" applyFill="1" applyAlignment="1">
      <alignment horizontal="center" vertical="center" wrapText="1"/>
    </xf>
    <xf numFmtId="0" fontId="5" fillId="0" borderId="12" xfId="0" applyNumberFormat="1" applyFont="1" applyFill="1" applyBorder="1" applyAlignment="1" applyProtection="1">
      <alignment horizontal="left" vertical="center" readingOrder="1"/>
    </xf>
    <xf numFmtId="164" fontId="2" fillId="0" borderId="0" xfId="1" applyNumberFormat="1" applyFont="1"/>
    <xf numFmtId="0" fontId="5" fillId="0" borderId="0" xfId="0" applyNumberFormat="1" applyFont="1" applyFill="1" applyBorder="1" applyAlignment="1" applyProtection="1">
      <alignment vertical="center" wrapText="1" readingOrder="1"/>
    </xf>
    <xf numFmtId="0" fontId="2" fillId="4" borderId="1" xfId="0" applyFont="1" applyFill="1" applyBorder="1" applyAlignment="1">
      <alignment vertical="center" wrapText="1"/>
    </xf>
    <xf numFmtId="0" fontId="2" fillId="4" borderId="1" xfId="0" applyFont="1" applyFill="1" applyBorder="1" applyAlignment="1">
      <alignment horizontal="left" vertical="center" wrapText="1"/>
    </xf>
    <xf numFmtId="0" fontId="0" fillId="0" borderId="0" xfId="0" applyFill="1" applyBorder="1"/>
    <xf numFmtId="0" fontId="29" fillId="0" borderId="0" xfId="0" applyFont="1" applyFill="1" applyBorder="1" applyAlignment="1">
      <alignment horizontal="center"/>
    </xf>
    <xf numFmtId="0" fontId="16" fillId="0" borderId="0" xfId="0" applyFont="1" applyFill="1" applyBorder="1" applyAlignment="1"/>
    <xf numFmtId="0" fontId="16" fillId="0" borderId="0" xfId="0" applyFont="1" applyFill="1" applyBorder="1" applyAlignment="1">
      <alignment horizontal="center"/>
    </xf>
    <xf numFmtId="2" fontId="5" fillId="0" borderId="0" xfId="1" applyNumberFormat="1" applyFont="1" applyFill="1" applyBorder="1" applyAlignment="1" applyProtection="1">
      <alignment vertical="center"/>
    </xf>
    <xf numFmtId="4" fontId="5"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horizontal="left" vertical="center" readingOrder="1"/>
    </xf>
    <xf numFmtId="3" fontId="2" fillId="0" borderId="0" xfId="0" applyNumberFormat="1" applyFont="1" applyFill="1" applyBorder="1"/>
    <xf numFmtId="0" fontId="21" fillId="0" borderId="0" xfId="0" applyNumberFormat="1" applyFont="1" applyFill="1" applyBorder="1" applyAlignment="1" applyProtection="1">
      <alignment vertical="center" readingOrder="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7" fillId="0" borderId="0" xfId="0" applyFont="1" applyFill="1" applyBorder="1" applyAlignment="1" applyProtection="1">
      <alignment horizontal="center" vertical="center" wrapText="1"/>
      <protection locked="0"/>
    </xf>
    <xf numFmtId="0" fontId="2" fillId="0" borderId="12" xfId="0" applyFont="1" applyBorder="1"/>
    <xf numFmtId="3" fontId="16" fillId="0" borderId="12" xfId="0" applyNumberFormat="1" applyFont="1" applyBorder="1" applyAlignment="1"/>
    <xf numFmtId="3" fontId="5" fillId="0" borderId="0" xfId="0" applyNumberFormat="1" applyFont="1" applyFill="1" applyBorder="1" applyAlignment="1" applyProtection="1">
      <alignment horizontal="right" vertical="center"/>
      <protection locked="0"/>
    </xf>
    <xf numFmtId="164" fontId="5" fillId="0" borderId="0" xfId="1" applyNumberFormat="1" applyFont="1" applyFill="1" applyBorder="1" applyAlignment="1" applyProtection="1">
      <alignment horizontal="right" vertical="center"/>
    </xf>
    <xf numFmtId="0" fontId="5" fillId="0" borderId="0" xfId="0" applyNumberFormat="1" applyFont="1" applyFill="1" applyBorder="1" applyAlignment="1" applyProtection="1">
      <alignment horizontal="left" vertical="center" indent="4" readingOrder="1"/>
    </xf>
    <xf numFmtId="0" fontId="5" fillId="0" borderId="0" xfId="1" applyNumberFormat="1" applyFont="1" applyFill="1" applyBorder="1" applyAlignment="1" applyProtection="1">
      <alignment horizontal="right" vertical="center"/>
    </xf>
    <xf numFmtId="0" fontId="5" fillId="0" borderId="0" xfId="0" applyNumberFormat="1" applyFont="1" applyFill="1" applyBorder="1" applyAlignment="1" applyProtection="1">
      <alignment horizontal="left" vertical="center" indent="3" readingOrder="1"/>
    </xf>
    <xf numFmtId="164" fontId="5" fillId="0" borderId="0" xfId="1" applyNumberFormat="1" applyFont="1" applyFill="1" applyBorder="1" applyAlignment="1" applyProtection="1">
      <alignment horizontal="right" vertical="center"/>
      <protection locked="0"/>
    </xf>
    <xf numFmtId="0" fontId="5" fillId="3" borderId="0" xfId="1" applyNumberFormat="1" applyFont="1" applyFill="1" applyBorder="1" applyAlignment="1" applyProtection="1">
      <alignment horizontal="right" vertical="center"/>
    </xf>
    <xf numFmtId="10" fontId="5" fillId="0" borderId="0" xfId="1" applyNumberFormat="1" applyFont="1" applyFill="1" applyBorder="1" applyAlignment="1" applyProtection="1">
      <alignment horizontal="right" vertical="center"/>
      <protection locked="0"/>
    </xf>
    <xf numFmtId="10" fontId="5" fillId="0" borderId="13" xfId="1" applyNumberFormat="1" applyFont="1" applyFill="1" applyBorder="1" applyAlignment="1" applyProtection="1">
      <alignment horizontal="right" vertical="center"/>
      <protection locked="0"/>
    </xf>
    <xf numFmtId="10" fontId="5" fillId="0" borderId="6" xfId="1" applyNumberFormat="1" applyFont="1" applyFill="1" applyBorder="1" applyAlignment="1" applyProtection="1">
      <alignment horizontal="right" vertical="center"/>
      <protection locked="0"/>
    </xf>
    <xf numFmtId="0" fontId="5" fillId="3" borderId="10" xfId="1" applyNumberFormat="1" applyFont="1" applyFill="1" applyBorder="1" applyAlignment="1" applyProtection="1">
      <alignment horizontal="right" vertical="center"/>
    </xf>
    <xf numFmtId="0" fontId="5" fillId="3" borderId="2" xfId="1" applyNumberFormat="1" applyFont="1" applyFill="1" applyBorder="1" applyAlignment="1" applyProtection="1">
      <alignment horizontal="right" vertical="center"/>
    </xf>
    <xf numFmtId="0" fontId="5" fillId="3" borderId="13" xfId="1" applyNumberFormat="1" applyFont="1" applyFill="1" applyBorder="1" applyAlignment="1" applyProtection="1">
      <alignment horizontal="right" vertical="center"/>
    </xf>
    <xf numFmtId="0" fontId="16" fillId="0" borderId="0" xfId="0" applyFont="1" applyFill="1" applyBorder="1"/>
    <xf numFmtId="0" fontId="2" fillId="0" borderId="0" xfId="0" applyFont="1" applyFill="1" applyBorder="1" applyAlignment="1">
      <alignment vertical="center"/>
    </xf>
    <xf numFmtId="165" fontId="2" fillId="0" borderId="0" xfId="4" applyNumberFormat="1" applyFont="1" applyFill="1" applyBorder="1" applyAlignment="1">
      <alignment horizontal="center" vertical="center"/>
    </xf>
    <xf numFmtId="165" fontId="2" fillId="0" borderId="0" xfId="4" applyNumberFormat="1" applyFont="1" applyFill="1" applyBorder="1" applyAlignment="1">
      <alignment horizontal="center"/>
    </xf>
    <xf numFmtId="0" fontId="5" fillId="4" borderId="1" xfId="0" applyNumberFormat="1" applyFont="1" applyFill="1" applyBorder="1" applyAlignment="1" applyProtection="1">
      <alignment horizontal="left" vertical="center" readingOrder="1"/>
    </xf>
    <xf numFmtId="0" fontId="5" fillId="4" borderId="7" xfId="0" applyNumberFormat="1" applyFont="1" applyFill="1" applyBorder="1" applyAlignment="1" applyProtection="1">
      <alignment horizontal="left" vertical="center" readingOrder="1"/>
    </xf>
    <xf numFmtId="3" fontId="5" fillId="7" borderId="1" xfId="0" applyNumberFormat="1" applyFont="1" applyFill="1" applyBorder="1" applyAlignment="1" applyProtection="1">
      <alignment horizontal="right" vertical="center"/>
    </xf>
    <xf numFmtId="0" fontId="27" fillId="0" borderId="0" xfId="0" applyFont="1" applyFill="1" applyBorder="1" applyAlignment="1" applyProtection="1">
      <alignment horizontal="center" vertical="center" wrapText="1"/>
    </xf>
    <xf numFmtId="3" fontId="13" fillId="0" borderId="12" xfId="0" applyNumberFormat="1" applyFont="1" applyFill="1" applyBorder="1" applyAlignment="1" applyProtection="1">
      <alignment vertical="center" wrapText="1"/>
    </xf>
    <xf numFmtId="3" fontId="13" fillId="0" borderId="6" xfId="0" applyNumberFormat="1" applyFont="1" applyFill="1" applyBorder="1" applyAlignment="1" applyProtection="1">
      <alignment vertical="center" wrapText="1"/>
    </xf>
    <xf numFmtId="3" fontId="13" fillId="0" borderId="0" xfId="0" applyNumberFormat="1" applyFont="1" applyFill="1" applyBorder="1" applyAlignment="1" applyProtection="1">
      <alignment vertical="center" wrapText="1"/>
    </xf>
    <xf numFmtId="0" fontId="0" fillId="0" borderId="0" xfId="0" applyFill="1"/>
    <xf numFmtId="3" fontId="0" fillId="0" borderId="21" xfId="0" applyNumberFormat="1" applyFill="1" applyBorder="1"/>
    <xf numFmtId="3" fontId="2" fillId="0" borderId="23" xfId="0" applyNumberFormat="1" applyFont="1" applyFill="1" applyBorder="1"/>
    <xf numFmtId="3" fontId="0" fillId="0" borderId="23" xfId="0" applyNumberFormat="1" applyFill="1" applyBorder="1"/>
    <xf numFmtId="9" fontId="5" fillId="3" borderId="0" xfId="1" applyFont="1" applyFill="1" applyBorder="1" applyAlignment="1" applyProtection="1">
      <alignment horizontal="right" vertical="center"/>
    </xf>
    <xf numFmtId="9" fontId="5" fillId="0" borderId="0" xfId="1" applyFont="1" applyFill="1" applyBorder="1" applyAlignment="1" applyProtection="1">
      <alignment horizontal="right" vertical="center"/>
    </xf>
    <xf numFmtId="0" fontId="14" fillId="0" borderId="3" xfId="3" applyBorder="1" applyAlignment="1" applyProtection="1">
      <alignment horizontal="center" vertical="center" wrapText="1"/>
      <protection locked="0"/>
    </xf>
    <xf numFmtId="0" fontId="14" fillId="0" borderId="4" xfId="3" applyBorder="1" applyAlignment="1" applyProtection="1">
      <alignment horizontal="center" vertical="center" wrapText="1"/>
      <protection locked="0"/>
    </xf>
    <xf numFmtId="0" fontId="14" fillId="0" borderId="5" xfId="3" applyBorder="1" applyAlignment="1" applyProtection="1">
      <alignment horizontal="center" vertical="center" wrapText="1"/>
      <protection locked="0"/>
    </xf>
    <xf numFmtId="0" fontId="5" fillId="0" borderId="13" xfId="0" applyNumberFormat="1" applyFont="1" applyFill="1" applyBorder="1" applyAlignment="1" applyProtection="1">
      <alignment horizontal="left" vertical="center" wrapText="1" readingOrder="1"/>
    </xf>
    <xf numFmtId="0" fontId="5" fillId="0" borderId="14" xfId="0" applyNumberFormat="1" applyFont="1" applyFill="1" applyBorder="1" applyAlignment="1" applyProtection="1">
      <alignment horizontal="left" vertical="center" wrapText="1" readingOrder="1"/>
    </xf>
    <xf numFmtId="0" fontId="5" fillId="0" borderId="2" xfId="0" applyNumberFormat="1" applyFont="1" applyFill="1" applyBorder="1" applyAlignment="1" applyProtection="1">
      <alignment horizontal="left" vertical="center" wrapText="1" readingOrder="1"/>
    </xf>
    <xf numFmtId="0" fontId="5" fillId="0" borderId="16" xfId="0" applyNumberFormat="1" applyFont="1" applyFill="1" applyBorder="1" applyAlignment="1" applyProtection="1">
      <alignment horizontal="left" vertical="center" wrapText="1" readingOrder="1"/>
    </xf>
    <xf numFmtId="0" fontId="2" fillId="0" borderId="3"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33" fillId="0" borderId="0" xfId="3" applyFont="1" applyAlignment="1" applyProtection="1">
      <alignment horizontal="left" vertical="center"/>
      <protection locked="0"/>
    </xf>
    <xf numFmtId="0" fontId="5" fillId="0" borderId="3" xfId="0" applyNumberFormat="1" applyFont="1" applyFill="1" applyBorder="1" applyAlignment="1" applyProtection="1">
      <alignment horizontal="left" vertical="center" readingOrder="1"/>
    </xf>
    <xf numFmtId="0" fontId="5" fillId="0" borderId="5" xfId="0" applyNumberFormat="1" applyFont="1" applyFill="1" applyBorder="1" applyAlignment="1" applyProtection="1">
      <alignment horizontal="left" vertical="center" readingOrder="1"/>
    </xf>
    <xf numFmtId="0" fontId="5" fillId="3" borderId="3" xfId="0" applyNumberFormat="1" applyFont="1" applyFill="1" applyBorder="1" applyAlignment="1" applyProtection="1">
      <alignment horizontal="left" vertical="center" indent="1"/>
      <protection locked="0"/>
    </xf>
    <xf numFmtId="0" fontId="5" fillId="3" borderId="5" xfId="0" applyNumberFormat="1" applyFont="1" applyFill="1" applyBorder="1" applyAlignment="1" applyProtection="1">
      <alignment horizontal="left" vertical="center" indent="1"/>
      <protection locked="0"/>
    </xf>
    <xf numFmtId="0" fontId="5" fillId="0" borderId="0" xfId="0" applyFont="1" applyAlignment="1" applyProtection="1">
      <alignment horizontal="left" vertical="center"/>
    </xf>
    <xf numFmtId="0" fontId="5" fillId="4" borderId="3" xfId="0" applyNumberFormat="1" applyFont="1" applyFill="1" applyBorder="1" applyAlignment="1" applyProtection="1">
      <alignment horizontal="left" vertical="center" readingOrder="1"/>
    </xf>
    <xf numFmtId="0" fontId="5" fillId="4" borderId="5" xfId="0" applyNumberFormat="1" applyFont="1" applyFill="1" applyBorder="1" applyAlignment="1" applyProtection="1">
      <alignment horizontal="left" vertical="center" readingOrder="1"/>
    </xf>
    <xf numFmtId="3" fontId="5" fillId="4" borderId="3" xfId="0" applyNumberFormat="1" applyFont="1" applyFill="1" applyBorder="1" applyAlignment="1" applyProtection="1">
      <alignment horizontal="left" vertical="center" indent="1" readingOrder="1"/>
      <protection locked="0"/>
    </xf>
    <xf numFmtId="3" fontId="5" fillId="4" borderId="5" xfId="0" applyNumberFormat="1" applyFont="1" applyFill="1" applyBorder="1" applyAlignment="1" applyProtection="1">
      <alignment horizontal="left" vertical="center" indent="1" readingOrder="1"/>
      <protection locked="0"/>
    </xf>
    <xf numFmtId="49" fontId="5" fillId="3" borderId="3" xfId="0" applyNumberFormat="1" applyFont="1" applyFill="1" applyBorder="1" applyAlignment="1" applyProtection="1">
      <alignment horizontal="left" vertical="center" indent="1" readingOrder="1"/>
      <protection locked="0"/>
    </xf>
    <xf numFmtId="49" fontId="5" fillId="3" borderId="5" xfId="0" applyNumberFormat="1" applyFont="1" applyFill="1" applyBorder="1" applyAlignment="1" applyProtection="1">
      <alignment horizontal="left" vertical="center" indent="1" readingOrder="1"/>
      <protection locked="0"/>
    </xf>
    <xf numFmtId="2" fontId="5" fillId="3" borderId="3" xfId="0" applyNumberFormat="1" applyFont="1" applyFill="1" applyBorder="1" applyAlignment="1" applyProtection="1">
      <alignment horizontal="left" vertical="center" indent="1" readingOrder="1"/>
      <protection locked="0"/>
    </xf>
    <xf numFmtId="2" fontId="5" fillId="3" borderId="5" xfId="0" applyNumberFormat="1" applyFont="1" applyFill="1" applyBorder="1" applyAlignment="1" applyProtection="1">
      <alignment horizontal="left" vertical="center" indent="1" readingOrder="1"/>
      <protection locked="0"/>
    </xf>
    <xf numFmtId="4" fontId="5" fillId="0" borderId="2" xfId="0" applyNumberFormat="1" applyFont="1" applyFill="1" applyBorder="1" applyAlignment="1" applyProtection="1">
      <alignment horizontal="left" vertical="center" wrapText="1" indent="1"/>
    </xf>
    <xf numFmtId="4" fontId="5" fillId="0" borderId="0" xfId="0" applyNumberFormat="1" applyFont="1" applyFill="1" applyBorder="1" applyAlignment="1" applyProtection="1">
      <alignment horizontal="left" vertical="center" wrapText="1" indent="1"/>
    </xf>
    <xf numFmtId="2" fontId="5" fillId="0" borderId="3" xfId="0" applyNumberFormat="1" applyFont="1" applyFill="1" applyBorder="1" applyAlignment="1" applyProtection="1">
      <alignment horizontal="left" vertical="center" readingOrder="1"/>
    </xf>
    <xf numFmtId="2" fontId="5" fillId="0" borderId="5" xfId="0" applyNumberFormat="1" applyFont="1" applyFill="1" applyBorder="1" applyAlignment="1" applyProtection="1">
      <alignment horizontal="left" vertical="center" readingOrder="1"/>
    </xf>
    <xf numFmtId="0" fontId="5" fillId="3" borderId="3" xfId="0" applyNumberFormat="1" applyFont="1" applyFill="1" applyBorder="1" applyAlignment="1" applyProtection="1">
      <alignment horizontal="left" vertical="center" wrapText="1" indent="1"/>
      <protection locked="0"/>
    </xf>
    <xf numFmtId="0" fontId="5" fillId="3" borderId="5" xfId="0" applyNumberFormat="1" applyFont="1" applyFill="1" applyBorder="1" applyAlignment="1" applyProtection="1">
      <alignment horizontal="left" vertical="center" wrapText="1" indent="1"/>
      <protection locked="0"/>
    </xf>
    <xf numFmtId="3" fontId="5" fillId="3" borderId="3" xfId="0" applyNumberFormat="1" applyFont="1" applyFill="1" applyBorder="1" applyAlignment="1" applyProtection="1">
      <alignment horizontal="left" vertical="center" indent="1"/>
      <protection locked="0"/>
    </xf>
    <xf numFmtId="3" fontId="5" fillId="3" borderId="5" xfId="0" applyNumberFormat="1" applyFont="1" applyFill="1" applyBorder="1" applyAlignment="1" applyProtection="1">
      <alignment horizontal="left" vertical="center" indent="1"/>
      <protection locked="0"/>
    </xf>
    <xf numFmtId="0" fontId="21" fillId="6" borderId="0" xfId="0" applyNumberFormat="1" applyFont="1" applyFill="1" applyBorder="1" applyAlignment="1" applyProtection="1">
      <alignment horizontal="left" vertical="center" readingOrder="1"/>
    </xf>
    <xf numFmtId="0" fontId="9" fillId="0" borderId="0" xfId="0" applyFont="1" applyAlignment="1" applyProtection="1">
      <alignment horizontal="left"/>
    </xf>
    <xf numFmtId="0" fontId="2" fillId="0" borderId="0" xfId="2" applyFont="1" applyAlignment="1" applyProtection="1">
      <alignment horizontal="left" vertical="center" wrapText="1"/>
    </xf>
    <xf numFmtId="0" fontId="5" fillId="3" borderId="3" xfId="0" applyNumberFormat="1" applyFont="1" applyFill="1" applyBorder="1" applyAlignment="1" applyProtection="1">
      <alignment horizontal="left" vertical="center" wrapText="1" readingOrder="1"/>
    </xf>
    <xf numFmtId="0" fontId="5" fillId="3" borderId="4" xfId="0" applyNumberFormat="1" applyFont="1" applyFill="1" applyBorder="1" applyAlignment="1" applyProtection="1">
      <alignment horizontal="left" vertical="center" wrapText="1" readingOrder="1"/>
    </xf>
    <xf numFmtId="0" fontId="5" fillId="3" borderId="5" xfId="0" applyNumberFormat="1" applyFont="1" applyFill="1" applyBorder="1" applyAlignment="1" applyProtection="1">
      <alignment horizontal="left" vertical="center" wrapText="1" readingOrder="1"/>
    </xf>
    <xf numFmtId="0" fontId="2" fillId="0" borderId="0" xfId="0" applyFont="1" applyAlignment="1" applyProtection="1">
      <alignment horizontal="left" wrapText="1"/>
    </xf>
    <xf numFmtId="0" fontId="2"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indent="1"/>
      <protection locked="0"/>
    </xf>
    <xf numFmtId="0" fontId="32" fillId="2" borderId="3" xfId="0" applyNumberFormat="1" applyFont="1" applyFill="1" applyBorder="1" applyAlignment="1" applyProtection="1">
      <alignment horizontal="left" vertical="center" wrapText="1" readingOrder="1"/>
      <protection locked="0"/>
    </xf>
    <xf numFmtId="0" fontId="32" fillId="2" borderId="4" xfId="0" applyNumberFormat="1" applyFont="1" applyFill="1" applyBorder="1" applyAlignment="1" applyProtection="1">
      <alignment horizontal="left" vertical="center" wrapText="1" readingOrder="1"/>
      <protection locked="0"/>
    </xf>
    <xf numFmtId="0" fontId="32" fillId="2" borderId="5" xfId="0" applyNumberFormat="1" applyFont="1" applyFill="1" applyBorder="1" applyAlignment="1" applyProtection="1">
      <alignment horizontal="left" vertical="center" wrapText="1" readingOrder="1"/>
      <protection locked="0"/>
    </xf>
    <xf numFmtId="0" fontId="34" fillId="0" borderId="0" xfId="0" applyFont="1" applyFill="1" applyAlignment="1" applyProtection="1">
      <alignment horizontal="center" wrapText="1"/>
    </xf>
    <xf numFmtId="0" fontId="34" fillId="0" borderId="0" xfId="0" applyFont="1" applyFill="1" applyAlignment="1" applyProtection="1">
      <alignment horizontal="center"/>
    </xf>
    <xf numFmtId="166" fontId="34" fillId="0" borderId="0" xfId="0" applyNumberFormat="1" applyFont="1" applyFill="1" applyAlignment="1" applyProtection="1">
      <alignment horizontal="center" wrapText="1"/>
    </xf>
    <xf numFmtId="166" fontId="34" fillId="0" borderId="0" xfId="0" applyNumberFormat="1" applyFont="1" applyFill="1" applyAlignment="1" applyProtection="1">
      <alignment horizontal="center"/>
    </xf>
    <xf numFmtId="0" fontId="5" fillId="0" borderId="1" xfId="0" applyFont="1" applyBorder="1" applyAlignment="1" applyProtection="1">
      <alignment horizontal="left" vertical="center" wrapText="1"/>
    </xf>
    <xf numFmtId="14" fontId="5" fillId="0" borderId="3" xfId="0" applyNumberFormat="1" applyFont="1" applyFill="1" applyBorder="1" applyAlignment="1" applyProtection="1">
      <alignment horizontal="left" vertical="center" indent="1" readingOrder="1"/>
      <protection locked="0"/>
    </xf>
    <xf numFmtId="14" fontId="5" fillId="0" borderId="5" xfId="0" applyNumberFormat="1" applyFont="1" applyFill="1" applyBorder="1" applyAlignment="1" applyProtection="1">
      <alignment horizontal="left" vertical="center" indent="1" readingOrder="1"/>
      <protection locked="0"/>
    </xf>
    <xf numFmtId="0" fontId="5" fillId="0" borderId="6" xfId="0" applyFont="1" applyBorder="1" applyAlignment="1" applyProtection="1">
      <alignment horizontal="right" vertical="center" wrapText="1"/>
    </xf>
    <xf numFmtId="0" fontId="5" fillId="0" borderId="0" xfId="0" applyFont="1" applyAlignment="1" applyProtection="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0" xfId="0" quotePrefix="1" applyFont="1" applyAlignment="1" applyProtection="1">
      <alignment horizontal="center" vertical="center"/>
    </xf>
    <xf numFmtId="0" fontId="2" fillId="0" borderId="0" xfId="0" applyFont="1" applyFill="1" applyAlignment="1" applyProtection="1">
      <alignment horizontal="left" vertical="center" wrapText="1"/>
    </xf>
    <xf numFmtId="4" fontId="5" fillId="0" borderId="0" xfId="0" applyNumberFormat="1" applyFont="1" applyBorder="1" applyAlignment="1" applyProtection="1">
      <alignment horizontal="left" vertical="center" wrapText="1"/>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5" fillId="0" borderId="0" xfId="0" applyFont="1" applyAlignment="1">
      <alignment horizontal="center" vertical="center" wrapText="1"/>
    </xf>
    <xf numFmtId="0" fontId="25" fillId="0" borderId="16" xfId="0" applyFont="1" applyBorder="1" applyAlignment="1">
      <alignment horizontal="center" vertical="center" wrapText="1"/>
    </xf>
    <xf numFmtId="3" fontId="5" fillId="2" borderId="7" xfId="0" applyNumberFormat="1" applyFont="1" applyFill="1" applyBorder="1" applyAlignment="1" applyProtection="1">
      <alignment horizontal="center" vertical="center" wrapText="1"/>
      <protection locked="0"/>
    </xf>
    <xf numFmtId="3" fontId="5" fillId="2" borderId="8" xfId="0" applyNumberFormat="1" applyFont="1" applyFill="1" applyBorder="1" applyAlignment="1" applyProtection="1">
      <alignment horizontal="center" vertical="center" wrapText="1"/>
      <protection locked="0"/>
    </xf>
    <xf numFmtId="3" fontId="5" fillId="2" borderId="9" xfId="0" applyNumberFormat="1" applyFont="1" applyFill="1" applyBorder="1" applyAlignment="1" applyProtection="1">
      <alignment horizontal="center" vertical="center" wrapText="1"/>
      <protection locked="0"/>
    </xf>
    <xf numFmtId="0" fontId="31" fillId="5" borderId="0" xfId="0" applyFont="1" applyFill="1" applyAlignment="1">
      <alignment horizontal="center" vertical="center" wrapText="1"/>
    </xf>
    <xf numFmtId="0" fontId="31" fillId="5" borderId="6" xfId="0" applyFont="1" applyFill="1" applyBorder="1" applyAlignment="1">
      <alignment horizontal="center" vertical="center" wrapText="1"/>
    </xf>
    <xf numFmtId="0" fontId="2" fillId="5" borderId="0" xfId="0" applyFont="1" applyFill="1" applyAlignment="1">
      <alignment horizontal="center" vertical="center"/>
    </xf>
    <xf numFmtId="0" fontId="5" fillId="0" borderId="0" xfId="0" applyFont="1" applyFill="1" applyAlignment="1">
      <alignment horizontal="left" vertical="center" wrapText="1"/>
    </xf>
    <xf numFmtId="3" fontId="13" fillId="3" borderId="0" xfId="0" applyNumberFormat="1" applyFont="1" applyFill="1" applyBorder="1" applyAlignment="1" applyProtection="1">
      <alignment horizontal="center" vertical="center" wrapText="1"/>
    </xf>
    <xf numFmtId="0" fontId="2" fillId="0" borderId="0" xfId="0" applyFont="1" applyAlignment="1">
      <alignment horizontal="left" vertical="center" wrapText="1"/>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2" fillId="5" borderId="0" xfId="0" applyFont="1" applyFill="1" applyAlignment="1">
      <alignment horizontal="center" vertical="center" wrapText="1"/>
    </xf>
    <xf numFmtId="0" fontId="2" fillId="5" borderId="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2" fillId="0" borderId="0" xfId="0" applyFont="1" applyAlignment="1">
      <alignment horizontal="left" vertical="top" wrapText="1"/>
    </xf>
    <xf numFmtId="0" fontId="35" fillId="0" borderId="0" xfId="0" applyFont="1" applyFill="1" applyBorder="1" applyAlignment="1" applyProtection="1">
      <alignment horizontal="left" vertical="center" wrapText="1"/>
    </xf>
    <xf numFmtId="0" fontId="5" fillId="0" borderId="0" xfId="0" applyFont="1" applyAlignment="1">
      <alignment horizontal="left" vertical="top" wrapText="1"/>
    </xf>
    <xf numFmtId="0" fontId="18" fillId="0" borderId="0" xfId="0" applyFont="1" applyAlignment="1" applyProtection="1">
      <alignment horizontal="center" vertical="center" wrapText="1"/>
    </xf>
    <xf numFmtId="0" fontId="18" fillId="0" borderId="0" xfId="0" applyFont="1" applyAlignment="1" applyProtection="1">
      <alignment horizontal="center" vertical="center"/>
    </xf>
    <xf numFmtId="0" fontId="5" fillId="0" borderId="0" xfId="0" applyFont="1" applyAlignment="1">
      <alignment horizontal="left" vertical="center" wrapText="1"/>
    </xf>
    <xf numFmtId="3" fontId="13" fillId="0" borderId="0" xfId="0" applyNumberFormat="1" applyFont="1" applyFill="1" applyBorder="1" applyAlignment="1" applyProtection="1">
      <alignment horizontal="center" vertical="center" wrapText="1"/>
    </xf>
    <xf numFmtId="3" fontId="5" fillId="2" borderId="10" xfId="0" applyNumberFormat="1" applyFont="1" applyFill="1" applyBorder="1" applyAlignment="1" applyProtection="1">
      <alignment horizontal="center" vertical="center" wrapText="1"/>
      <protection locked="0"/>
    </xf>
    <xf numFmtId="3" fontId="5" fillId="2" borderId="11" xfId="0" applyNumberFormat="1" applyFont="1" applyFill="1" applyBorder="1" applyAlignment="1" applyProtection="1">
      <alignment horizontal="center" vertical="center" wrapText="1"/>
      <protection locked="0"/>
    </xf>
    <xf numFmtId="3" fontId="5" fillId="2" borderId="2" xfId="0" applyNumberFormat="1" applyFont="1" applyFill="1" applyBorder="1" applyAlignment="1" applyProtection="1">
      <alignment horizontal="center" vertical="center" wrapText="1"/>
      <protection locked="0"/>
    </xf>
    <xf numFmtId="3" fontId="5" fillId="2" borderId="16" xfId="0" applyNumberFormat="1" applyFont="1" applyFill="1" applyBorder="1" applyAlignment="1" applyProtection="1">
      <alignment horizontal="center" vertical="center" wrapText="1"/>
      <protection locked="0"/>
    </xf>
    <xf numFmtId="3" fontId="5" fillId="2" borderId="13" xfId="0" applyNumberFormat="1" applyFont="1" applyFill="1" applyBorder="1" applyAlignment="1" applyProtection="1">
      <alignment horizontal="center" vertical="center" wrapText="1"/>
      <protection locked="0"/>
    </xf>
    <xf numFmtId="3" fontId="5" fillId="2" borderId="14" xfId="0" applyNumberFormat="1" applyFont="1" applyFill="1" applyBorder="1" applyAlignment="1" applyProtection="1">
      <alignment horizontal="center" vertical="center" wrapText="1"/>
      <protection locked="0"/>
    </xf>
    <xf numFmtId="0" fontId="18" fillId="3" borderId="0" xfId="0" applyFont="1" applyFill="1" applyAlignment="1" applyProtection="1">
      <alignment horizontal="center" vertical="center" wrapText="1"/>
    </xf>
    <xf numFmtId="0" fontId="5" fillId="3" borderId="0" xfId="0" applyFont="1" applyFill="1" applyAlignment="1" applyProtection="1">
      <alignment horizontal="left" vertical="center" wrapText="1"/>
    </xf>
    <xf numFmtId="0" fontId="18" fillId="3" borderId="0" xfId="0" quotePrefix="1" applyFont="1" applyFill="1" applyAlignment="1" applyProtection="1">
      <alignment horizontal="center" vertical="center" wrapText="1"/>
    </xf>
    <xf numFmtId="0" fontId="16" fillId="0" borderId="0" xfId="0" applyFont="1" applyFill="1" applyBorder="1" applyAlignment="1">
      <alignment horizontal="center" wrapText="1"/>
    </xf>
    <xf numFmtId="0" fontId="5" fillId="0" borderId="20" xfId="0" applyNumberFormat="1" applyFont="1" applyFill="1" applyBorder="1" applyAlignment="1" applyProtection="1">
      <alignment horizontal="left" vertical="center" readingOrder="1"/>
    </xf>
    <xf numFmtId="0" fontId="5" fillId="0" borderId="24" xfId="0" applyNumberFormat="1" applyFont="1" applyFill="1" applyBorder="1" applyAlignment="1" applyProtection="1">
      <alignment horizontal="left" vertical="center" readingOrder="1"/>
    </xf>
    <xf numFmtId="0" fontId="5" fillId="0" borderId="22" xfId="0" applyNumberFormat="1" applyFont="1" applyFill="1" applyBorder="1" applyAlignment="1" applyProtection="1">
      <alignment horizontal="left" vertical="center" readingOrder="1"/>
    </xf>
    <xf numFmtId="0" fontId="5" fillId="0" borderId="25" xfId="0" applyNumberFormat="1" applyFont="1" applyFill="1" applyBorder="1" applyAlignment="1" applyProtection="1">
      <alignment horizontal="left" vertical="center" readingOrder="1"/>
    </xf>
  </cellXfs>
  <cellStyles count="5">
    <cellStyle name="Komma" xfId="4" builtinId="3"/>
    <cellStyle name="Link" xfId="3" builtinId="8"/>
    <cellStyle name="Prozent" xfId="1" builtinId="5"/>
    <cellStyle name="Standard" xfId="0" builtinId="0"/>
    <cellStyle name="Standard_2. Kostenprüfung_Obergrenzen M&amp;A_29.01.08" xfId="2"/>
  </cellStyles>
  <dxfs count="46">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C00000"/>
      </font>
      <fill>
        <patternFill>
          <bgColor rgb="FFFFC7CE"/>
        </patternFill>
      </fill>
    </dxf>
    <dxf>
      <font>
        <color rgb="FFC00000"/>
      </font>
      <fill>
        <patternFill>
          <bgColor rgb="FFFFC7CE"/>
        </patternFill>
      </fill>
    </dxf>
    <dxf>
      <fill>
        <patternFill>
          <bgColor rgb="FFFFFF99"/>
        </patternFill>
      </fill>
    </dxf>
    <dxf>
      <fill>
        <patternFill>
          <bgColor theme="0"/>
        </patternFill>
      </fill>
    </dxf>
    <dxf>
      <fill>
        <patternFill>
          <bgColor theme="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fgColor auto="1"/>
          <bgColor rgb="FFFFFF99"/>
        </patternFill>
      </fill>
    </dxf>
    <dxf>
      <fill>
        <patternFill>
          <fgColor auto="1"/>
          <bgColor rgb="FFFFFF99"/>
        </patternFill>
      </fill>
    </dxf>
  </dxfs>
  <tableStyles count="0" defaultTableStyle="TableStyleMedium2" defaultPivotStyle="PivotStyleLight16"/>
  <colors>
    <mruColors>
      <color rgb="FFEAEAEA"/>
      <color rgb="FFFFC7CE"/>
      <color rgb="FFFFFF99"/>
      <color rgb="FFFFFF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768487</xdr:colOff>
      <xdr:row>3</xdr:row>
      <xdr:rowOff>181362</xdr:rowOff>
    </xdr:to>
    <xdr:pic>
      <xdr:nvPicPr>
        <xdr:cNvPr id="2" name="Bundesnetzagenturlogo" descr="H:\Vorlagen_BNetzA_Neu\Word\Z120-6_Vorlagen_Word\2017-12-11\BnetzA_2017_Office_Farbe_de.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216161" cy="75286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454162</xdr:colOff>
      <xdr:row>3</xdr:row>
      <xdr:rowOff>67062</xdr:rowOff>
    </xdr:to>
    <xdr:pic>
      <xdr:nvPicPr>
        <xdr:cNvPr id="2" name="Bundesnetzagenturlogo" descr="H:\Vorlagen_BNetzA_Neu\Word\Z120-6_Vorlagen_Word\2017-12-11\BnetzA_2017_Office_Farbe_de.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216161" cy="75286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38099</xdr:colOff>
      <xdr:row>0</xdr:row>
      <xdr:rowOff>0</xdr:rowOff>
    </xdr:from>
    <xdr:to>
      <xdr:col>0</xdr:col>
      <xdr:colOff>38099</xdr:colOff>
      <xdr:row>3</xdr:row>
      <xdr:rowOff>142875</xdr:rowOff>
    </xdr:to>
    <xdr:pic>
      <xdr:nvPicPr>
        <xdr:cNvPr id="2" name="Grafik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572" t="8000" r="24999" b="17000"/>
        <a:stretch/>
      </xdr:blipFill>
      <xdr:spPr>
        <a:xfrm>
          <a:off x="38099" y="28575"/>
          <a:ext cx="0" cy="714375"/>
        </a:xfrm>
        <a:prstGeom prst="rect">
          <a:avLst/>
        </a:prstGeom>
      </xdr:spPr>
    </xdr:pic>
    <xdr:clientData/>
  </xdr:twoCellAnchor>
  <xdr:twoCellAnchor editAs="oneCell">
    <xdr:from>
      <xdr:col>0</xdr:col>
      <xdr:colOff>0</xdr:colOff>
      <xdr:row>0</xdr:row>
      <xdr:rowOff>0</xdr:rowOff>
    </xdr:from>
    <xdr:to>
      <xdr:col>1</xdr:col>
      <xdr:colOff>768486</xdr:colOff>
      <xdr:row>3</xdr:row>
      <xdr:rowOff>181362</xdr:rowOff>
    </xdr:to>
    <xdr:pic>
      <xdr:nvPicPr>
        <xdr:cNvPr id="3" name="Bundesnetzagenturlogo" descr="H:\Vorlagen_BNetzA_Neu\Word\Z120-6_Vorlagen_Word\2017-12-11\BnetzA_2017_Office_Farbe_de.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216161" cy="75286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705e\AppData\Local\Microsoft\Windows\INetCache\Content.Outlook\KOPVO2GY\EHB%20&#167;%2033%20NFP%202021%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Allgemeines"/>
      <sheetName val="B Entgelte und Betriebsleistung"/>
      <sheetName val="C GuV Bilanz angem. Gewinn"/>
      <sheetName val="D Entgeltkalkulation"/>
      <sheetName val="Daten (ausblende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k-eisenbahn@bnetza.de?subject=Anfrage%20EHB%20Unterrichtung%20&#167;%2072%20EReg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15"/>
  <sheetViews>
    <sheetView showGridLines="0" tabSelected="1" topLeftCell="A16" zoomScaleNormal="100" workbookViewId="0">
      <selection activeCell="D34" sqref="D34:E34"/>
    </sheetView>
  </sheetViews>
  <sheetFormatPr baseColWidth="10" defaultColWidth="0" defaultRowHeight="12.75" customHeight="1" zeroHeight="1" x14ac:dyDescent="0.2"/>
  <cols>
    <col min="1" max="1" width="6.7109375" style="171" customWidth="1"/>
    <col min="2" max="2" width="14.7109375" style="171" customWidth="1"/>
    <col min="3" max="3" width="44.7109375" style="171" customWidth="1"/>
    <col min="4" max="5" width="40.7109375" style="171" customWidth="1"/>
    <col min="6" max="6" width="10.42578125" style="171" hidden="1" customWidth="1"/>
    <col min="7" max="7" width="9.85546875" style="171" hidden="1" customWidth="1"/>
    <col min="8" max="8" width="8.7109375" style="171" customWidth="1"/>
    <col min="9" max="9" width="2.85546875" style="171" hidden="1" customWidth="1"/>
    <col min="10" max="12" width="11.42578125" style="171" hidden="1" customWidth="1"/>
    <col min="13" max="13" width="2.140625" style="171" hidden="1" customWidth="1"/>
    <col min="14" max="16384" width="11.42578125" style="171" hidden="1"/>
  </cols>
  <sheetData>
    <row r="1" spans="1:9" ht="15" customHeight="1" x14ac:dyDescent="0.2">
      <c r="A1" s="1"/>
      <c r="B1" s="1"/>
      <c r="C1" s="308" t="s">
        <v>114</v>
      </c>
      <c r="D1" s="308"/>
      <c r="E1" s="309"/>
      <c r="F1" s="299" t="s">
        <v>191</v>
      </c>
      <c r="G1" s="301" t="s">
        <v>192</v>
      </c>
      <c r="H1" s="1"/>
      <c r="I1" s="1"/>
    </row>
    <row r="2" spans="1:9" ht="15" customHeight="1" x14ac:dyDescent="0.2">
      <c r="A2" s="1"/>
      <c r="B2" s="1"/>
      <c r="C2" s="309"/>
      <c r="D2" s="309"/>
      <c r="E2" s="309"/>
      <c r="F2" s="300"/>
      <c r="G2" s="302"/>
      <c r="H2" s="1"/>
      <c r="I2" s="1"/>
    </row>
    <row r="3" spans="1:9" ht="15" customHeight="1" x14ac:dyDescent="0.2">
      <c r="A3" s="1"/>
      <c r="B3" s="1"/>
      <c r="C3" s="309"/>
      <c r="D3" s="309"/>
      <c r="E3" s="309"/>
      <c r="F3" s="1"/>
      <c r="G3" s="1"/>
      <c r="H3" s="1"/>
      <c r="I3" s="1"/>
    </row>
    <row r="4" spans="1:9" ht="15" customHeight="1" x14ac:dyDescent="0.2">
      <c r="A4" s="1"/>
      <c r="B4" s="1"/>
      <c r="C4" s="309"/>
      <c r="D4" s="309"/>
      <c r="E4" s="309"/>
      <c r="F4" s="1"/>
      <c r="G4" s="1"/>
      <c r="H4" s="1"/>
      <c r="I4" s="1"/>
    </row>
    <row r="5" spans="1:9" ht="21" customHeight="1" x14ac:dyDescent="0.2">
      <c r="A5" s="1"/>
      <c r="B5" s="1"/>
      <c r="C5" s="310" t="s">
        <v>96</v>
      </c>
      <c r="D5" s="309"/>
      <c r="E5" s="309"/>
      <c r="F5" s="1"/>
      <c r="G5" s="1"/>
      <c r="H5" s="1"/>
      <c r="I5" s="1"/>
    </row>
    <row r="6" spans="1:9" ht="15" customHeight="1" x14ac:dyDescent="0.2">
      <c r="A6" s="1"/>
      <c r="B6" s="1"/>
      <c r="C6" s="161"/>
      <c r="D6" s="161"/>
      <c r="E6" s="161"/>
      <c r="F6" s="1"/>
      <c r="G6" s="1"/>
      <c r="H6" s="1"/>
      <c r="I6" s="1"/>
    </row>
    <row r="7" spans="1:9" ht="145.5" customHeight="1" x14ac:dyDescent="0.2">
      <c r="A7" s="3"/>
      <c r="B7" s="312" t="s">
        <v>145</v>
      </c>
      <c r="C7" s="312"/>
      <c r="D7" s="312"/>
      <c r="E7" s="312"/>
      <c r="F7" s="1"/>
      <c r="G7" s="1"/>
      <c r="H7" s="1"/>
      <c r="I7" s="1"/>
    </row>
    <row r="8" spans="1:9" ht="8.25" customHeight="1" x14ac:dyDescent="0.2">
      <c r="A8" s="3"/>
      <c r="B8" s="4"/>
      <c r="C8" s="1"/>
      <c r="D8" s="1"/>
      <c r="E8" s="1"/>
      <c r="F8" s="1"/>
      <c r="G8" s="1"/>
      <c r="H8" s="1"/>
      <c r="I8" s="1"/>
    </row>
    <row r="9" spans="1:9" s="172" customFormat="1" ht="18" customHeight="1" x14ac:dyDescent="0.2">
      <c r="A9" s="50"/>
      <c r="B9" s="287" t="s">
        <v>0</v>
      </c>
      <c r="C9" s="287"/>
      <c r="D9" s="287"/>
      <c r="E9" s="287"/>
      <c r="F9" s="164"/>
      <c r="G9" s="164"/>
      <c r="H9" s="164"/>
      <c r="I9" s="164"/>
    </row>
    <row r="10" spans="1:9" s="173" customFormat="1" ht="6" customHeight="1" x14ac:dyDescent="0.2">
      <c r="A10" s="5"/>
      <c r="B10" s="6"/>
      <c r="C10" s="7"/>
      <c r="D10" s="7"/>
      <c r="E10" s="7"/>
      <c r="F10" s="6"/>
      <c r="G10" s="6"/>
      <c r="H10" s="6"/>
      <c r="I10" s="6"/>
    </row>
    <row r="11" spans="1:9" s="173" customFormat="1" ht="96.75" customHeight="1" x14ac:dyDescent="0.2">
      <c r="A11" s="5"/>
      <c r="B11" s="311" t="s">
        <v>189</v>
      </c>
      <c r="C11" s="311"/>
      <c r="D11" s="311"/>
      <c r="E11" s="311"/>
      <c r="F11" s="6"/>
      <c r="G11" s="6"/>
      <c r="H11" s="6"/>
      <c r="I11" s="6"/>
    </row>
    <row r="12" spans="1:9" s="173" customFormat="1" ht="6" customHeight="1" x14ac:dyDescent="0.2">
      <c r="A12" s="5"/>
      <c r="B12" s="6"/>
      <c r="C12" s="7"/>
      <c r="D12" s="7"/>
      <c r="E12" s="7"/>
      <c r="F12" s="6"/>
      <c r="G12" s="6"/>
      <c r="H12" s="6"/>
      <c r="I12" s="6"/>
    </row>
    <row r="13" spans="1:9" s="173" customFormat="1" ht="13.5" customHeight="1" x14ac:dyDescent="0.2">
      <c r="A13" s="5"/>
      <c r="B13" s="8" t="s">
        <v>1</v>
      </c>
      <c r="C13" s="9"/>
      <c r="D13" s="9"/>
      <c r="E13" s="9"/>
      <c r="F13" s="6"/>
      <c r="G13" s="6"/>
      <c r="H13" s="6"/>
      <c r="I13" s="6"/>
    </row>
    <row r="14" spans="1:9" s="173" customFormat="1" ht="18" customHeight="1" x14ac:dyDescent="0.2">
      <c r="A14" s="3"/>
      <c r="B14" s="10"/>
      <c r="C14" s="279" t="s">
        <v>2</v>
      </c>
      <c r="D14" s="280"/>
      <c r="E14" s="280"/>
      <c r="F14" s="6"/>
      <c r="G14" s="6"/>
      <c r="H14" s="6"/>
      <c r="I14" s="6"/>
    </row>
    <row r="15" spans="1:9" s="173" customFormat="1" ht="18" customHeight="1" x14ac:dyDescent="0.2">
      <c r="A15" s="3"/>
      <c r="B15" s="104"/>
      <c r="C15" s="279" t="s">
        <v>93</v>
      </c>
      <c r="D15" s="280"/>
      <c r="E15" s="280"/>
      <c r="F15" s="6"/>
      <c r="G15" s="6"/>
      <c r="H15" s="6"/>
      <c r="I15" s="6"/>
    </row>
    <row r="16" spans="1:9" s="173" customFormat="1" ht="18" customHeight="1" x14ac:dyDescent="0.2">
      <c r="A16" s="5"/>
      <c r="B16" s="11"/>
      <c r="C16" s="279" t="s">
        <v>3</v>
      </c>
      <c r="D16" s="280"/>
      <c r="E16" s="280"/>
      <c r="F16" s="6"/>
      <c r="G16" s="6"/>
      <c r="H16" s="6"/>
      <c r="I16" s="6"/>
    </row>
    <row r="17" spans="1:9" s="173" customFormat="1" ht="6" customHeight="1" x14ac:dyDescent="0.2">
      <c r="A17" s="3"/>
      <c r="B17" s="288"/>
      <c r="C17" s="288"/>
      <c r="D17" s="163"/>
      <c r="E17" s="9"/>
      <c r="F17" s="6"/>
      <c r="G17" s="6"/>
      <c r="H17" s="6"/>
      <c r="I17" s="6"/>
    </row>
    <row r="18" spans="1:9" s="173" customFormat="1" ht="30" customHeight="1" x14ac:dyDescent="0.2">
      <c r="A18" s="5"/>
      <c r="B18" s="289" t="s">
        <v>147</v>
      </c>
      <c r="C18" s="289"/>
      <c r="D18" s="289"/>
      <c r="E18" s="289"/>
      <c r="F18" s="6"/>
      <c r="G18" s="6"/>
      <c r="H18" s="6"/>
      <c r="I18" s="6"/>
    </row>
    <row r="19" spans="1:9" s="6" customFormat="1" ht="24.95" customHeight="1" x14ac:dyDescent="0.2">
      <c r="A19" s="5"/>
      <c r="B19" s="265" t="s">
        <v>121</v>
      </c>
      <c r="C19" s="265"/>
      <c r="D19" s="265"/>
      <c r="E19" s="265"/>
    </row>
    <row r="20" spans="1:9" s="6" customFormat="1" ht="6" customHeight="1" x14ac:dyDescent="0.2">
      <c r="A20" s="5"/>
      <c r="C20" s="12"/>
      <c r="D20" s="12"/>
      <c r="E20" s="7"/>
    </row>
    <row r="21" spans="1:9" s="164" customFormat="1" ht="18" customHeight="1" x14ac:dyDescent="0.2">
      <c r="A21" s="50"/>
      <c r="B21" s="287" t="s">
        <v>4</v>
      </c>
      <c r="C21" s="287"/>
      <c r="D21" s="287"/>
      <c r="E21" s="287"/>
    </row>
    <row r="22" spans="1:9" s="1" customFormat="1" ht="6" customHeight="1" x14ac:dyDescent="0.2">
      <c r="A22" s="5"/>
    </row>
    <row r="23" spans="1:9" s="14" customFormat="1" ht="54" customHeight="1" x14ac:dyDescent="0.2">
      <c r="A23" s="5"/>
      <c r="B23" s="13" t="s">
        <v>122</v>
      </c>
      <c r="C23" s="290" t="s">
        <v>110</v>
      </c>
      <c r="D23" s="291"/>
      <c r="E23" s="292"/>
    </row>
    <row r="24" spans="1:9" s="14" customFormat="1" ht="54" customHeight="1" x14ac:dyDescent="0.2">
      <c r="A24" s="5"/>
      <c r="B24" s="13" t="s">
        <v>123</v>
      </c>
      <c r="C24" s="290" t="s">
        <v>111</v>
      </c>
      <c r="D24" s="291"/>
      <c r="E24" s="292"/>
    </row>
    <row r="25" spans="1:9" s="14" customFormat="1" ht="54" customHeight="1" x14ac:dyDescent="0.2">
      <c r="A25" s="5"/>
      <c r="B25" s="153" t="s">
        <v>129</v>
      </c>
      <c r="C25" s="290" t="s">
        <v>131</v>
      </c>
      <c r="D25" s="291"/>
      <c r="E25" s="292"/>
    </row>
    <row r="26" spans="1:9" s="14" customFormat="1" ht="54" customHeight="1" x14ac:dyDescent="0.2">
      <c r="A26" s="5"/>
      <c r="B26" s="13" t="s">
        <v>130</v>
      </c>
      <c r="C26" s="290" t="s">
        <v>141</v>
      </c>
      <c r="D26" s="291"/>
      <c r="E26" s="292"/>
    </row>
    <row r="27" spans="1:9" s="14" customFormat="1" ht="54" customHeight="1" x14ac:dyDescent="0.2">
      <c r="A27" s="5"/>
      <c r="B27" s="13" t="s">
        <v>161</v>
      </c>
      <c r="C27" s="290" t="s">
        <v>162</v>
      </c>
      <c r="D27" s="291"/>
      <c r="E27" s="292"/>
    </row>
    <row r="28" spans="1:9" s="14" customFormat="1" ht="8.1" customHeight="1" x14ac:dyDescent="0.2">
      <c r="A28" s="5"/>
      <c r="B28" s="15"/>
      <c r="C28" s="15"/>
      <c r="D28" s="15"/>
      <c r="E28" s="16"/>
    </row>
    <row r="29" spans="1:9" s="164" customFormat="1" ht="18" customHeight="1" x14ac:dyDescent="0.2">
      <c r="A29" s="50"/>
      <c r="B29" s="287" t="s">
        <v>5</v>
      </c>
      <c r="C29" s="287"/>
      <c r="D29" s="287"/>
      <c r="E29" s="287"/>
    </row>
    <row r="30" spans="1:9" s="1" customFormat="1" ht="6" customHeight="1" x14ac:dyDescent="0.2">
      <c r="A30" s="5"/>
    </row>
    <row r="31" spans="1:9" s="1" customFormat="1" ht="15" customHeight="1" x14ac:dyDescent="0.2">
      <c r="A31" s="5"/>
      <c r="B31" s="270" t="s">
        <v>112</v>
      </c>
      <c r="C31" s="270"/>
      <c r="D31" s="270"/>
      <c r="E31" s="270"/>
    </row>
    <row r="32" spans="1:9" s="14" customFormat="1" ht="6" customHeight="1" x14ac:dyDescent="0.2">
      <c r="A32" s="3"/>
      <c r="B32" s="17"/>
      <c r="C32" s="17"/>
      <c r="D32" s="17"/>
      <c r="E32" s="18"/>
    </row>
    <row r="33" spans="1:9" s="14" customFormat="1" ht="18" customHeight="1" x14ac:dyDescent="0.2">
      <c r="A33" s="5"/>
      <c r="B33" s="271" t="s">
        <v>6</v>
      </c>
      <c r="C33" s="272"/>
      <c r="D33" s="273" t="s">
        <v>113</v>
      </c>
      <c r="E33" s="274"/>
    </row>
    <row r="34" spans="1:9" s="14" customFormat="1" ht="18" customHeight="1" x14ac:dyDescent="0.2">
      <c r="A34" s="5"/>
      <c r="B34" s="266" t="s">
        <v>7</v>
      </c>
      <c r="C34" s="267"/>
      <c r="D34" s="275" t="s">
        <v>124</v>
      </c>
      <c r="E34" s="276"/>
    </row>
    <row r="35" spans="1:9" s="14" customFormat="1" ht="18" customHeight="1" x14ac:dyDescent="0.2">
      <c r="A35" s="5"/>
      <c r="B35" s="266" t="s">
        <v>8</v>
      </c>
      <c r="C35" s="267"/>
      <c r="D35" s="277" t="s">
        <v>9</v>
      </c>
      <c r="E35" s="278"/>
    </row>
    <row r="36" spans="1:9" s="14" customFormat="1" ht="18" customHeight="1" x14ac:dyDescent="0.2">
      <c r="A36" s="3"/>
      <c r="B36" s="266" t="s">
        <v>10</v>
      </c>
      <c r="C36" s="267"/>
      <c r="D36" s="268" t="s">
        <v>11</v>
      </c>
      <c r="E36" s="269"/>
    </row>
    <row r="37" spans="1:9" s="14" customFormat="1" ht="24.95" customHeight="1" x14ac:dyDescent="0.2">
      <c r="A37" s="3"/>
      <c r="B37" s="266" t="s">
        <v>94</v>
      </c>
      <c r="C37" s="267"/>
      <c r="D37" s="283" t="s">
        <v>11</v>
      </c>
      <c r="E37" s="284"/>
    </row>
    <row r="38" spans="1:9" s="14" customFormat="1" ht="18" customHeight="1" x14ac:dyDescent="0.2">
      <c r="A38" s="3"/>
      <c r="B38" s="281" t="s">
        <v>95</v>
      </c>
      <c r="C38" s="282"/>
      <c r="D38" s="285" t="s">
        <v>11</v>
      </c>
      <c r="E38" s="286"/>
    </row>
    <row r="39" spans="1:9" s="14" customFormat="1" ht="6" customHeight="1" x14ac:dyDescent="0.2">
      <c r="A39" s="3"/>
      <c r="B39" s="19"/>
      <c r="D39" s="157"/>
      <c r="E39" s="157"/>
    </row>
    <row r="40" spans="1:9" s="14" customFormat="1" ht="18" customHeight="1" x14ac:dyDescent="0.2">
      <c r="A40" s="5"/>
      <c r="B40" s="266" t="s">
        <v>12</v>
      </c>
      <c r="C40" s="267"/>
      <c r="D40" s="268" t="s">
        <v>13</v>
      </c>
      <c r="E40" s="269"/>
    </row>
    <row r="41" spans="1:9" s="14" customFormat="1" ht="18" customHeight="1" x14ac:dyDescent="0.2">
      <c r="A41" s="5"/>
      <c r="B41" s="266" t="s">
        <v>12</v>
      </c>
      <c r="C41" s="267"/>
      <c r="D41" s="268" t="s">
        <v>14</v>
      </c>
      <c r="E41" s="269"/>
    </row>
    <row r="42" spans="1:9" s="14" customFormat="1" ht="18" customHeight="1" x14ac:dyDescent="0.2">
      <c r="A42" s="3"/>
      <c r="B42" s="266" t="s">
        <v>15</v>
      </c>
      <c r="C42" s="267"/>
      <c r="D42" s="268" t="s">
        <v>120</v>
      </c>
      <c r="E42" s="269"/>
    </row>
    <row r="43" spans="1:9" s="14" customFormat="1" ht="18" customHeight="1" x14ac:dyDescent="0.2">
      <c r="A43" s="5"/>
      <c r="B43" s="266" t="s">
        <v>16</v>
      </c>
      <c r="C43" s="267"/>
      <c r="D43" s="268" t="s">
        <v>17</v>
      </c>
      <c r="E43" s="269"/>
    </row>
    <row r="44" spans="1:9" s="174" customFormat="1" ht="18" customHeight="1" x14ac:dyDescent="0.2">
      <c r="A44" s="5"/>
      <c r="B44" s="266" t="s">
        <v>18</v>
      </c>
      <c r="C44" s="267"/>
      <c r="D44" s="268" t="s">
        <v>19</v>
      </c>
      <c r="E44" s="269"/>
      <c r="F44" s="14"/>
      <c r="G44" s="14"/>
      <c r="H44" s="14"/>
      <c r="I44" s="14"/>
    </row>
    <row r="45" spans="1:9" s="174" customFormat="1" ht="6" customHeight="1" x14ac:dyDescent="0.2">
      <c r="A45" s="5"/>
      <c r="B45" s="15"/>
      <c r="C45" s="15"/>
      <c r="D45" s="165"/>
      <c r="E45" s="165"/>
      <c r="F45" s="14"/>
      <c r="G45" s="14"/>
      <c r="H45" s="14"/>
      <c r="I45" s="14"/>
    </row>
    <row r="46" spans="1:9" s="174" customFormat="1" ht="60" customHeight="1" x14ac:dyDescent="0.2">
      <c r="A46" s="5"/>
      <c r="B46" s="296" t="s">
        <v>142</v>
      </c>
      <c r="C46" s="297"/>
      <c r="D46" s="297"/>
      <c r="E46" s="298"/>
      <c r="F46" s="14"/>
      <c r="G46" s="14"/>
      <c r="H46" s="14"/>
      <c r="I46" s="14"/>
    </row>
    <row r="47" spans="1:9" s="174" customFormat="1" ht="8.1" customHeight="1" x14ac:dyDescent="0.2">
      <c r="A47" s="5"/>
      <c r="B47" s="20"/>
      <c r="C47" s="21"/>
      <c r="D47" s="21"/>
      <c r="E47" s="16"/>
      <c r="F47" s="14"/>
      <c r="G47" s="14"/>
      <c r="H47" s="14"/>
      <c r="I47" s="14"/>
    </row>
    <row r="48" spans="1:9" s="172" customFormat="1" ht="18" customHeight="1" x14ac:dyDescent="0.2">
      <c r="A48" s="50"/>
      <c r="B48" s="287" t="s">
        <v>20</v>
      </c>
      <c r="C48" s="287"/>
      <c r="D48" s="287"/>
      <c r="E48" s="287"/>
      <c r="F48" s="164"/>
      <c r="G48" s="164"/>
      <c r="H48" s="164"/>
      <c r="I48" s="164"/>
    </row>
    <row r="49" spans="1:9" ht="6" customHeight="1" x14ac:dyDescent="0.2">
      <c r="A49" s="5"/>
      <c r="B49" s="1"/>
      <c r="C49" s="1"/>
      <c r="D49" s="1"/>
      <c r="E49" s="1"/>
      <c r="F49" s="1"/>
      <c r="G49" s="1"/>
      <c r="H49" s="1"/>
      <c r="I49" s="1"/>
    </row>
    <row r="50" spans="1:9" ht="30" customHeight="1" x14ac:dyDescent="0.2">
      <c r="A50" s="5"/>
      <c r="B50" s="293" t="s">
        <v>134</v>
      </c>
      <c r="C50" s="293"/>
      <c r="D50" s="293"/>
      <c r="E50" s="293"/>
      <c r="F50" s="1"/>
      <c r="G50" s="1"/>
      <c r="H50" s="1"/>
      <c r="I50" s="1"/>
    </row>
    <row r="51" spans="1:9" ht="4.5" customHeight="1" x14ac:dyDescent="0.2">
      <c r="A51" s="5"/>
      <c r="B51" s="146"/>
      <c r="C51" s="146"/>
      <c r="D51" s="146"/>
      <c r="E51" s="146"/>
      <c r="F51" s="1"/>
      <c r="G51" s="1"/>
      <c r="H51" s="1"/>
      <c r="I51" s="1"/>
    </row>
    <row r="52" spans="1:9" ht="18" customHeight="1" x14ac:dyDescent="0.2">
      <c r="A52" s="5"/>
      <c r="B52" s="294" t="s">
        <v>118</v>
      </c>
      <c r="C52" s="294"/>
      <c r="D52" s="295" t="s">
        <v>11</v>
      </c>
      <c r="E52" s="295"/>
      <c r="F52" s="1"/>
      <c r="G52" s="1"/>
      <c r="H52" s="1"/>
      <c r="I52" s="1"/>
    </row>
    <row r="53" spans="1:9" ht="6.75" customHeight="1" x14ac:dyDescent="0.2">
      <c r="A53" s="5"/>
      <c r="B53" s="1"/>
      <c r="C53" s="1"/>
      <c r="D53" s="1"/>
      <c r="E53" s="1"/>
      <c r="F53" s="1"/>
      <c r="G53" s="1"/>
      <c r="H53" s="1"/>
      <c r="I53" s="1"/>
    </row>
    <row r="54" spans="1:9" ht="30" customHeight="1" x14ac:dyDescent="0.2">
      <c r="A54" s="5"/>
      <c r="B54" s="307" t="s">
        <v>135</v>
      </c>
      <c r="C54" s="307"/>
      <c r="D54" s="307"/>
      <c r="E54" s="307"/>
      <c r="F54" s="1"/>
      <c r="G54" s="1"/>
      <c r="H54" s="1"/>
      <c r="I54" s="1"/>
    </row>
    <row r="55" spans="1:9" ht="6" customHeight="1" x14ac:dyDescent="0.2">
      <c r="A55" s="5"/>
      <c r="B55" s="98"/>
      <c r="C55" s="98"/>
      <c r="D55" s="98"/>
      <c r="E55" s="98"/>
      <c r="F55" s="1"/>
      <c r="G55" s="1"/>
      <c r="H55" s="1"/>
      <c r="I55" s="1"/>
    </row>
    <row r="56" spans="1:9" ht="18" customHeight="1" x14ac:dyDescent="0.2">
      <c r="A56" s="5"/>
      <c r="B56" s="303" t="s">
        <v>90</v>
      </c>
      <c r="C56" s="303"/>
      <c r="D56" s="304" t="s">
        <v>187</v>
      </c>
      <c r="E56" s="305"/>
      <c r="F56" s="1"/>
      <c r="G56" s="1"/>
      <c r="H56" s="1"/>
      <c r="I56" s="1"/>
    </row>
    <row r="57" spans="1:9" ht="7.5" customHeight="1" x14ac:dyDescent="0.2">
      <c r="A57" s="5"/>
      <c r="B57" s="1"/>
      <c r="C57" s="1"/>
      <c r="D57" s="1"/>
      <c r="E57" s="1"/>
      <c r="F57" s="1"/>
      <c r="G57" s="1"/>
      <c r="H57" s="1"/>
      <c r="I57" s="1"/>
    </row>
    <row r="58" spans="1:9" ht="49.5" customHeight="1" x14ac:dyDescent="0.2">
      <c r="A58" s="5"/>
      <c r="B58" s="307" t="s">
        <v>140</v>
      </c>
      <c r="C58" s="307"/>
      <c r="D58" s="307"/>
      <c r="E58" s="307"/>
      <c r="F58" s="1"/>
      <c r="G58" s="1"/>
      <c r="H58" s="1"/>
      <c r="I58" s="1"/>
    </row>
    <row r="59" spans="1:9" ht="10.5" customHeight="1" x14ac:dyDescent="0.2">
      <c r="A59" s="5"/>
      <c r="B59" s="1"/>
      <c r="C59" s="1"/>
      <c r="D59" s="1"/>
      <c r="E59" s="1"/>
      <c r="F59" s="1"/>
      <c r="G59" s="1"/>
      <c r="H59" s="1"/>
      <c r="I59" s="1"/>
    </row>
    <row r="60" spans="1:9" ht="15" customHeight="1" x14ac:dyDescent="0.2">
      <c r="A60" s="5"/>
      <c r="B60" s="306"/>
      <c r="C60" s="306"/>
      <c r="D60" s="168" t="s">
        <v>125</v>
      </c>
      <c r="E60" s="168" t="s">
        <v>126</v>
      </c>
      <c r="F60" s="1"/>
      <c r="G60" s="1"/>
      <c r="H60" s="1"/>
      <c r="I60" s="1"/>
    </row>
    <row r="61" spans="1:9" ht="18" customHeight="1" x14ac:dyDescent="0.2">
      <c r="A61" s="5"/>
      <c r="B61" s="22" t="s">
        <v>21</v>
      </c>
      <c r="C61" s="99"/>
      <c r="D61" s="175" t="s">
        <v>11</v>
      </c>
      <c r="E61" s="175" t="s">
        <v>11</v>
      </c>
      <c r="F61" s="166"/>
      <c r="G61" s="166"/>
      <c r="H61" s="1"/>
      <c r="I61" s="1"/>
    </row>
    <row r="62" spans="1:9" ht="18" customHeight="1" x14ac:dyDescent="0.2">
      <c r="A62" s="5"/>
      <c r="B62" s="22" t="s">
        <v>22</v>
      </c>
      <c r="C62" s="99"/>
      <c r="D62" s="175" t="s">
        <v>11</v>
      </c>
      <c r="E62" s="176" t="s">
        <v>11</v>
      </c>
      <c r="F62" s="166"/>
      <c r="G62" s="166"/>
      <c r="H62" s="1"/>
      <c r="I62" s="1"/>
    </row>
    <row r="63" spans="1:9" ht="30" customHeight="1" x14ac:dyDescent="0.2">
      <c r="A63" s="5"/>
      <c r="B63" s="259" t="s">
        <v>102</v>
      </c>
      <c r="C63" s="260"/>
      <c r="D63" s="177" t="s">
        <v>11</v>
      </c>
      <c r="E63" s="177" t="s">
        <v>11</v>
      </c>
      <c r="F63" s="167"/>
      <c r="G63" s="167"/>
      <c r="H63" s="1"/>
      <c r="I63" s="1"/>
    </row>
    <row r="64" spans="1:9" s="1" customFormat="1" ht="18" customHeight="1" x14ac:dyDescent="0.2">
      <c r="A64" s="5"/>
      <c r="B64" s="162" t="s">
        <v>23</v>
      </c>
      <c r="C64" s="99"/>
      <c r="D64" s="175" t="s">
        <v>11</v>
      </c>
      <c r="E64" s="175" t="s">
        <v>11</v>
      </c>
      <c r="F64" s="166"/>
      <c r="G64" s="166"/>
    </row>
    <row r="65" spans="1:9" s="1" customFormat="1" ht="30" customHeight="1" x14ac:dyDescent="0.2">
      <c r="A65" s="5"/>
      <c r="B65" s="261" t="s">
        <v>101</v>
      </c>
      <c r="C65" s="262"/>
      <c r="D65" s="177" t="s">
        <v>11</v>
      </c>
      <c r="E65" s="177" t="s">
        <v>11</v>
      </c>
      <c r="F65" s="167"/>
      <c r="G65" s="167"/>
    </row>
    <row r="66" spans="1:9" s="1" customFormat="1" ht="18" customHeight="1" x14ac:dyDescent="0.2">
      <c r="A66" s="5"/>
      <c r="B66" s="162" t="s">
        <v>100</v>
      </c>
      <c r="C66" s="99"/>
      <c r="D66" s="175" t="s">
        <v>11</v>
      </c>
      <c r="E66" s="175" t="s">
        <v>11</v>
      </c>
      <c r="F66" s="166"/>
      <c r="G66" s="166"/>
    </row>
    <row r="67" spans="1:9" s="1" customFormat="1" ht="18" customHeight="1" x14ac:dyDescent="0.2">
      <c r="A67" s="5"/>
      <c r="B67" s="100" t="s">
        <v>24</v>
      </c>
      <c r="C67" s="99"/>
      <c r="D67" s="175" t="s">
        <v>11</v>
      </c>
      <c r="E67" s="175" t="s">
        <v>11</v>
      </c>
      <c r="F67" s="166"/>
      <c r="G67" s="166"/>
    </row>
    <row r="68" spans="1:9" s="1" customFormat="1" ht="18" customHeight="1" x14ac:dyDescent="0.2">
      <c r="A68" s="5"/>
      <c r="B68" s="162" t="s">
        <v>98</v>
      </c>
      <c r="C68" s="99"/>
      <c r="D68" s="175" t="s">
        <v>11</v>
      </c>
      <c r="E68" s="176" t="s">
        <v>11</v>
      </c>
      <c r="F68" s="166"/>
      <c r="G68" s="166"/>
    </row>
    <row r="69" spans="1:9" s="1" customFormat="1" ht="30" customHeight="1" x14ac:dyDescent="0.2">
      <c r="A69" s="5"/>
      <c r="B69" s="263" t="s">
        <v>115</v>
      </c>
      <c r="C69" s="264"/>
      <c r="D69" s="175" t="s">
        <v>11</v>
      </c>
      <c r="E69" s="175" t="s">
        <v>11</v>
      </c>
      <c r="F69" s="167"/>
      <c r="G69" s="167"/>
    </row>
    <row r="70" spans="1:9" s="1" customFormat="1" x14ac:dyDescent="0.2"/>
    <row r="71" spans="1:9" s="1" customFormat="1" ht="30" customHeight="1" x14ac:dyDescent="0.2">
      <c r="B71" s="256" t="s">
        <v>188</v>
      </c>
      <c r="C71" s="257"/>
      <c r="D71" s="257"/>
      <c r="E71" s="258"/>
    </row>
    <row r="72" spans="1:9" ht="15" customHeight="1" x14ac:dyDescent="0.2">
      <c r="A72" s="1"/>
      <c r="B72" s="1"/>
      <c r="C72" s="1"/>
      <c r="D72" s="1"/>
      <c r="E72" s="1"/>
      <c r="F72" s="1"/>
      <c r="G72" s="1"/>
      <c r="H72" s="1"/>
      <c r="I72" s="1"/>
    </row>
    <row r="73" spans="1:9" ht="15" customHeight="1" x14ac:dyDescent="0.2">
      <c r="A73" s="1"/>
      <c r="B73" s="1"/>
      <c r="C73" s="1"/>
      <c r="D73" s="1"/>
      <c r="E73" s="1"/>
      <c r="F73" s="1"/>
      <c r="G73" s="1"/>
      <c r="H73" s="1"/>
      <c r="I73" s="1"/>
    </row>
    <row r="74" spans="1:9" ht="15" hidden="1" customHeight="1" x14ac:dyDescent="0.2">
      <c r="A74" s="1"/>
      <c r="B74" s="1"/>
      <c r="C74" s="1"/>
      <c r="D74" s="1"/>
      <c r="E74" s="1"/>
      <c r="F74" s="1"/>
      <c r="G74" s="1"/>
      <c r="H74" s="1"/>
      <c r="I74" s="1"/>
    </row>
    <row r="75" spans="1:9" ht="15" hidden="1" customHeight="1" x14ac:dyDescent="0.2">
      <c r="A75" s="1"/>
      <c r="B75" s="1"/>
      <c r="C75" s="1"/>
      <c r="D75" s="1"/>
      <c r="E75" s="1"/>
      <c r="F75" s="1"/>
      <c r="G75" s="1"/>
      <c r="H75" s="1"/>
      <c r="I75" s="1"/>
    </row>
    <row r="76" spans="1:9" ht="15" hidden="1" customHeight="1" x14ac:dyDescent="0.2">
      <c r="A76" s="1"/>
      <c r="B76" s="1"/>
      <c r="C76" s="1"/>
      <c r="D76" s="1"/>
      <c r="E76" s="1"/>
      <c r="F76" s="1"/>
      <c r="G76" s="1"/>
      <c r="H76" s="1"/>
      <c r="I76" s="1"/>
    </row>
    <row r="77" spans="1:9" hidden="1" x14ac:dyDescent="0.2">
      <c r="A77" s="1"/>
      <c r="B77" s="1"/>
      <c r="C77" s="1"/>
      <c r="D77" s="1"/>
      <c r="E77" s="1"/>
      <c r="F77" s="1"/>
      <c r="G77" s="1"/>
      <c r="H77" s="1"/>
      <c r="I77" s="1"/>
    </row>
    <row r="78" spans="1:9" hidden="1" x14ac:dyDescent="0.2">
      <c r="A78" s="1"/>
      <c r="B78" s="1"/>
      <c r="C78" s="1"/>
      <c r="D78" s="1"/>
      <c r="E78" s="1"/>
      <c r="F78" s="1"/>
      <c r="G78" s="1"/>
      <c r="H78" s="1"/>
      <c r="I78" s="1"/>
    </row>
    <row r="79" spans="1:9" hidden="1" x14ac:dyDescent="0.2">
      <c r="A79" s="1"/>
      <c r="B79" s="1"/>
      <c r="C79" s="1"/>
      <c r="D79" s="1"/>
      <c r="E79" s="1"/>
      <c r="F79" s="1"/>
      <c r="G79" s="1"/>
      <c r="H79" s="1"/>
      <c r="I79" s="1"/>
    </row>
    <row r="80" spans="1:9" hidden="1" x14ac:dyDescent="0.2">
      <c r="A80" s="1"/>
      <c r="B80" s="1"/>
      <c r="C80" s="1"/>
      <c r="D80" s="1"/>
      <c r="E80" s="1"/>
      <c r="F80" s="1"/>
      <c r="G80" s="1"/>
      <c r="H80" s="1"/>
      <c r="I80" s="1"/>
    </row>
    <row r="81" spans="1:9" hidden="1" x14ac:dyDescent="0.2">
      <c r="A81" s="1"/>
      <c r="B81" s="1"/>
      <c r="C81" s="1"/>
      <c r="D81" s="1"/>
      <c r="E81" s="1"/>
      <c r="F81" s="1"/>
      <c r="G81" s="1"/>
      <c r="H81" s="1"/>
      <c r="I81" s="1"/>
    </row>
    <row r="82" spans="1:9" hidden="1" x14ac:dyDescent="0.2">
      <c r="A82" s="1"/>
      <c r="B82" s="1"/>
      <c r="C82" s="1"/>
      <c r="D82" s="1"/>
      <c r="E82" s="1"/>
      <c r="F82" s="1"/>
      <c r="G82" s="1"/>
      <c r="H82" s="1"/>
      <c r="I82" s="1"/>
    </row>
    <row r="83" spans="1:9" hidden="1" x14ac:dyDescent="0.2">
      <c r="A83" s="1"/>
      <c r="B83" s="1"/>
      <c r="C83" s="1"/>
      <c r="D83" s="1"/>
      <c r="E83" s="1"/>
      <c r="F83" s="1"/>
      <c r="G83" s="1"/>
      <c r="H83" s="1"/>
      <c r="I83" s="1"/>
    </row>
    <row r="84" spans="1:9" hidden="1" x14ac:dyDescent="0.2">
      <c r="A84" s="1"/>
      <c r="B84" s="1"/>
      <c r="C84" s="1"/>
      <c r="D84" s="1"/>
      <c r="E84" s="1"/>
      <c r="F84" s="1"/>
      <c r="G84" s="1"/>
      <c r="H84" s="1"/>
      <c r="I84" s="1"/>
    </row>
    <row r="85" spans="1:9" hidden="1" x14ac:dyDescent="0.2">
      <c r="A85" s="1"/>
      <c r="B85" s="1"/>
      <c r="C85" s="1"/>
      <c r="D85" s="1"/>
      <c r="E85" s="1"/>
      <c r="F85" s="1"/>
      <c r="G85" s="1"/>
      <c r="H85" s="1"/>
      <c r="I85" s="1"/>
    </row>
    <row r="86" spans="1:9" hidden="1" x14ac:dyDescent="0.2">
      <c r="A86" s="1"/>
      <c r="B86" s="1"/>
      <c r="C86" s="1"/>
      <c r="D86" s="1"/>
      <c r="E86" s="1"/>
      <c r="F86" s="1"/>
      <c r="G86" s="1"/>
      <c r="H86" s="1"/>
      <c r="I86" s="1"/>
    </row>
    <row r="87" spans="1:9" hidden="1" x14ac:dyDescent="0.2">
      <c r="A87" s="1"/>
      <c r="B87" s="1"/>
      <c r="C87" s="1"/>
      <c r="D87" s="1"/>
      <c r="E87" s="1"/>
      <c r="F87" s="1"/>
      <c r="G87" s="1"/>
      <c r="H87" s="1"/>
      <c r="I87" s="1"/>
    </row>
    <row r="88" spans="1:9" hidden="1" x14ac:dyDescent="0.2">
      <c r="A88" s="1"/>
      <c r="B88" s="1"/>
      <c r="C88" s="1"/>
      <c r="D88" s="1"/>
      <c r="E88" s="1"/>
      <c r="F88" s="1"/>
      <c r="G88" s="1"/>
      <c r="H88" s="1"/>
      <c r="I88" s="1"/>
    </row>
    <row r="89" spans="1:9" hidden="1" x14ac:dyDescent="0.2">
      <c r="A89" s="1"/>
      <c r="B89" s="1"/>
      <c r="C89" s="1"/>
      <c r="D89" s="1"/>
      <c r="E89" s="1"/>
      <c r="F89" s="1"/>
      <c r="G89" s="1"/>
      <c r="H89" s="1"/>
      <c r="I89" s="1"/>
    </row>
    <row r="90" spans="1:9" hidden="1" x14ac:dyDescent="0.2">
      <c r="A90" s="1"/>
      <c r="B90" s="1"/>
      <c r="C90" s="1"/>
      <c r="D90" s="1"/>
      <c r="E90" s="1"/>
      <c r="F90" s="1"/>
      <c r="G90" s="1"/>
      <c r="H90" s="1"/>
      <c r="I90" s="1"/>
    </row>
    <row r="91" spans="1:9" hidden="1" x14ac:dyDescent="0.2">
      <c r="A91" s="1"/>
      <c r="B91" s="1"/>
      <c r="C91" s="1"/>
      <c r="D91" s="1"/>
      <c r="E91" s="1"/>
      <c r="F91" s="1"/>
      <c r="G91" s="1"/>
      <c r="H91" s="1"/>
      <c r="I91" s="1"/>
    </row>
    <row r="92" spans="1:9" hidden="1" x14ac:dyDescent="0.2">
      <c r="A92" s="1"/>
      <c r="B92" s="1"/>
      <c r="C92" s="1"/>
      <c r="D92" s="1"/>
      <c r="E92" s="1"/>
      <c r="F92" s="1"/>
      <c r="G92" s="1"/>
      <c r="H92" s="1"/>
      <c r="I92" s="1"/>
    </row>
    <row r="93" spans="1:9" hidden="1" x14ac:dyDescent="0.2">
      <c r="A93" s="1"/>
      <c r="B93" s="1"/>
      <c r="C93" s="1"/>
      <c r="D93" s="1"/>
      <c r="E93" s="1"/>
      <c r="F93" s="1"/>
      <c r="G93" s="1"/>
      <c r="H93" s="1"/>
      <c r="I93" s="1"/>
    </row>
    <row r="94" spans="1:9" hidden="1" x14ac:dyDescent="0.2">
      <c r="A94" s="1"/>
      <c r="B94" s="1"/>
      <c r="C94" s="1"/>
      <c r="D94" s="1"/>
      <c r="E94" s="1"/>
      <c r="F94" s="1"/>
      <c r="G94" s="1"/>
      <c r="H94" s="1"/>
      <c r="I94" s="1"/>
    </row>
    <row r="95" spans="1:9" hidden="1" x14ac:dyDescent="0.2">
      <c r="A95" s="1"/>
      <c r="B95" s="1"/>
      <c r="C95" s="1"/>
      <c r="D95" s="1"/>
      <c r="E95" s="1"/>
      <c r="F95" s="1"/>
      <c r="G95" s="1"/>
      <c r="H95" s="1"/>
      <c r="I95" s="1"/>
    </row>
    <row r="96" spans="1:9" hidden="1" x14ac:dyDescent="0.2">
      <c r="A96" s="1"/>
      <c r="B96" s="1"/>
      <c r="C96" s="1"/>
      <c r="D96" s="1"/>
      <c r="E96" s="1"/>
      <c r="F96" s="1"/>
      <c r="G96" s="1"/>
      <c r="H96" s="1"/>
      <c r="I96" s="1"/>
    </row>
    <row r="97" spans="1:9" hidden="1" x14ac:dyDescent="0.2">
      <c r="A97" s="1"/>
      <c r="B97" s="1"/>
      <c r="C97" s="1"/>
      <c r="D97" s="1"/>
      <c r="E97" s="1"/>
      <c r="F97" s="1"/>
      <c r="G97" s="1"/>
      <c r="H97" s="1"/>
      <c r="I97" s="1"/>
    </row>
    <row r="98" spans="1:9" hidden="1" x14ac:dyDescent="0.2">
      <c r="A98" s="1"/>
      <c r="B98" s="1"/>
      <c r="C98" s="1"/>
      <c r="D98" s="1"/>
      <c r="E98" s="1"/>
      <c r="F98" s="1"/>
      <c r="G98" s="1"/>
      <c r="H98" s="1"/>
      <c r="I98" s="1"/>
    </row>
    <row r="99" spans="1:9" hidden="1" x14ac:dyDescent="0.2">
      <c r="A99" s="1"/>
      <c r="B99" s="1"/>
      <c r="C99" s="1"/>
      <c r="D99" s="1"/>
      <c r="E99" s="1"/>
      <c r="F99" s="1"/>
      <c r="G99" s="1"/>
      <c r="H99" s="1"/>
      <c r="I99" s="1"/>
    </row>
    <row r="100" spans="1:9" hidden="1" x14ac:dyDescent="0.2">
      <c r="A100" s="1"/>
      <c r="B100" s="1"/>
      <c r="C100" s="1"/>
      <c r="D100" s="1"/>
      <c r="E100" s="1"/>
      <c r="F100" s="1"/>
      <c r="G100" s="1"/>
      <c r="H100" s="1"/>
      <c r="I100" s="1"/>
    </row>
    <row r="101" spans="1:9" hidden="1" x14ac:dyDescent="0.2">
      <c r="A101" s="1"/>
      <c r="B101" s="1"/>
      <c r="C101" s="1"/>
      <c r="D101" s="1"/>
      <c r="E101" s="1"/>
      <c r="F101" s="1"/>
      <c r="G101" s="1"/>
      <c r="H101" s="1"/>
      <c r="I101" s="1"/>
    </row>
    <row r="102" spans="1:9" hidden="1" x14ac:dyDescent="0.2">
      <c r="A102" s="1"/>
      <c r="B102" s="1"/>
      <c r="C102" s="1"/>
      <c r="D102" s="1"/>
      <c r="E102" s="1"/>
      <c r="F102" s="1"/>
      <c r="G102" s="1"/>
      <c r="H102" s="1"/>
      <c r="I102" s="1"/>
    </row>
    <row r="103" spans="1:9" hidden="1" x14ac:dyDescent="0.2">
      <c r="A103" s="1"/>
      <c r="B103" s="1"/>
      <c r="C103" s="1"/>
      <c r="D103" s="1"/>
      <c r="E103" s="1"/>
      <c r="F103" s="1"/>
      <c r="G103" s="1"/>
      <c r="H103" s="1"/>
      <c r="I103" s="1"/>
    </row>
    <row r="104" spans="1:9" hidden="1" x14ac:dyDescent="0.2">
      <c r="A104" s="1"/>
      <c r="B104" s="1"/>
      <c r="C104" s="1"/>
      <c r="D104" s="1"/>
      <c r="E104" s="1"/>
      <c r="F104" s="1"/>
      <c r="G104" s="1"/>
      <c r="H104" s="1"/>
      <c r="I104" s="1"/>
    </row>
    <row r="105" spans="1:9" hidden="1" x14ac:dyDescent="0.2">
      <c r="A105" s="1"/>
      <c r="B105" s="1"/>
      <c r="C105" s="1"/>
      <c r="D105" s="1"/>
      <c r="E105" s="1"/>
      <c r="F105" s="1"/>
      <c r="G105" s="1"/>
      <c r="H105" s="1"/>
      <c r="I105" s="1"/>
    </row>
    <row r="106" spans="1:9" hidden="1" x14ac:dyDescent="0.2">
      <c r="A106" s="1"/>
      <c r="B106" s="1"/>
      <c r="C106" s="1"/>
      <c r="D106" s="1"/>
      <c r="E106" s="1"/>
      <c r="F106" s="1"/>
      <c r="G106" s="1"/>
      <c r="H106" s="1"/>
      <c r="I106" s="1"/>
    </row>
    <row r="107" spans="1:9" hidden="1" x14ac:dyDescent="0.2">
      <c r="A107" s="1"/>
      <c r="B107" s="1"/>
      <c r="C107" s="1"/>
      <c r="D107" s="1"/>
      <c r="E107" s="1"/>
      <c r="F107" s="1"/>
      <c r="G107" s="1"/>
      <c r="H107" s="1"/>
      <c r="I107" s="1"/>
    </row>
    <row r="108" spans="1:9" hidden="1" x14ac:dyDescent="0.2">
      <c r="A108" s="1"/>
      <c r="B108" s="1"/>
      <c r="C108" s="1"/>
      <c r="D108" s="1"/>
      <c r="E108" s="1"/>
      <c r="F108" s="1"/>
      <c r="G108" s="1"/>
      <c r="H108" s="1"/>
      <c r="I108" s="1"/>
    </row>
    <row r="109" spans="1:9" hidden="1" x14ac:dyDescent="0.2">
      <c r="A109" s="1"/>
      <c r="B109" s="1"/>
      <c r="C109" s="1"/>
      <c r="D109" s="1"/>
      <c r="E109" s="1"/>
      <c r="F109" s="1"/>
      <c r="G109" s="1"/>
      <c r="H109" s="1"/>
      <c r="I109" s="1"/>
    </row>
    <row r="110" spans="1:9" hidden="1" x14ac:dyDescent="0.2">
      <c r="A110" s="1"/>
      <c r="B110" s="1"/>
      <c r="C110" s="1"/>
      <c r="D110" s="1"/>
      <c r="E110" s="1"/>
      <c r="F110" s="1"/>
      <c r="G110" s="1"/>
      <c r="H110" s="1"/>
      <c r="I110" s="1"/>
    </row>
    <row r="111" spans="1:9" hidden="1" x14ac:dyDescent="0.2">
      <c r="A111" s="1"/>
      <c r="B111" s="1"/>
      <c r="C111" s="1"/>
      <c r="D111" s="1"/>
      <c r="E111" s="1"/>
      <c r="F111" s="1"/>
      <c r="G111" s="1"/>
      <c r="H111" s="1"/>
      <c r="I111" s="1"/>
    </row>
    <row r="112" spans="1:9" hidden="1" x14ac:dyDescent="0.2">
      <c r="A112" s="1"/>
      <c r="B112" s="1"/>
      <c r="C112" s="1"/>
      <c r="D112" s="1"/>
      <c r="E112" s="1"/>
      <c r="F112" s="1"/>
      <c r="G112" s="1"/>
      <c r="H112" s="1"/>
      <c r="I112" s="1"/>
    </row>
    <row r="113" spans="1:9" hidden="1" x14ac:dyDescent="0.2">
      <c r="A113" s="1"/>
      <c r="B113" s="1"/>
      <c r="C113" s="1"/>
      <c r="D113" s="1"/>
      <c r="E113" s="1"/>
      <c r="F113" s="1"/>
      <c r="G113" s="1"/>
      <c r="H113" s="1"/>
      <c r="I113" s="1"/>
    </row>
    <row r="114" spans="1:9" hidden="1" x14ac:dyDescent="0.2">
      <c r="A114" s="1"/>
      <c r="B114" s="1"/>
      <c r="C114" s="1"/>
      <c r="D114" s="1"/>
      <c r="E114" s="1"/>
      <c r="F114" s="1"/>
      <c r="G114" s="1"/>
      <c r="H114" s="1"/>
      <c r="I114" s="1"/>
    </row>
    <row r="115" spans="1:9" hidden="1" x14ac:dyDescent="0.2">
      <c r="A115" s="1"/>
      <c r="B115" s="1"/>
      <c r="C115" s="1"/>
      <c r="D115" s="1"/>
      <c r="E115" s="1"/>
      <c r="F115" s="1"/>
      <c r="G115" s="1"/>
      <c r="H115" s="1"/>
      <c r="I115" s="1"/>
    </row>
    <row r="116" spans="1:9" hidden="1" x14ac:dyDescent="0.2">
      <c r="A116" s="1"/>
      <c r="B116" s="1"/>
      <c r="C116" s="1"/>
      <c r="D116" s="1"/>
      <c r="E116" s="1"/>
      <c r="F116" s="1"/>
      <c r="G116" s="1"/>
      <c r="H116" s="1"/>
      <c r="I116" s="1"/>
    </row>
    <row r="117" spans="1:9" hidden="1" x14ac:dyDescent="0.2">
      <c r="A117" s="1"/>
      <c r="B117" s="1"/>
      <c r="C117" s="1"/>
      <c r="D117" s="1"/>
      <c r="E117" s="1"/>
      <c r="F117" s="1"/>
      <c r="G117" s="1"/>
      <c r="H117" s="1"/>
      <c r="I117" s="1"/>
    </row>
    <row r="118" spans="1:9" hidden="1" x14ac:dyDescent="0.2">
      <c r="A118" s="1"/>
      <c r="B118" s="1"/>
      <c r="C118" s="1"/>
      <c r="D118" s="1"/>
      <c r="E118" s="1"/>
      <c r="F118" s="1"/>
      <c r="G118" s="1"/>
      <c r="H118" s="1"/>
      <c r="I118" s="1"/>
    </row>
    <row r="119" spans="1:9" hidden="1" x14ac:dyDescent="0.2">
      <c r="A119" s="1"/>
      <c r="B119" s="1"/>
      <c r="C119" s="1"/>
      <c r="D119" s="1"/>
      <c r="E119" s="1"/>
      <c r="F119" s="1"/>
      <c r="G119" s="1"/>
      <c r="H119" s="1"/>
      <c r="I119" s="1"/>
    </row>
    <row r="120" spans="1:9" hidden="1" x14ac:dyDescent="0.2">
      <c r="A120" s="1"/>
      <c r="B120" s="1"/>
      <c r="C120" s="1"/>
      <c r="D120" s="1"/>
      <c r="E120" s="1"/>
      <c r="F120" s="1"/>
      <c r="G120" s="1"/>
      <c r="H120" s="1"/>
      <c r="I120" s="1"/>
    </row>
    <row r="121" spans="1:9" hidden="1" x14ac:dyDescent="0.2">
      <c r="A121" s="1"/>
      <c r="B121" s="1"/>
      <c r="C121" s="1"/>
      <c r="D121" s="1"/>
      <c r="E121" s="1"/>
      <c r="F121" s="1"/>
      <c r="G121" s="1"/>
      <c r="H121" s="1"/>
      <c r="I121" s="1"/>
    </row>
    <row r="122" spans="1:9" hidden="1" x14ac:dyDescent="0.2">
      <c r="A122" s="1"/>
      <c r="B122" s="1"/>
      <c r="C122" s="1"/>
      <c r="D122" s="1"/>
      <c r="E122" s="1"/>
      <c r="F122" s="1"/>
      <c r="G122" s="1"/>
      <c r="H122" s="1"/>
      <c r="I122" s="1"/>
    </row>
    <row r="123" spans="1:9" hidden="1" x14ac:dyDescent="0.2">
      <c r="A123" s="1"/>
      <c r="B123" s="1"/>
      <c r="C123" s="1"/>
      <c r="D123" s="1"/>
      <c r="E123" s="1"/>
      <c r="F123" s="1"/>
      <c r="G123" s="1"/>
      <c r="H123" s="1"/>
      <c r="I123" s="1"/>
    </row>
    <row r="124" spans="1:9" hidden="1" x14ac:dyDescent="0.2">
      <c r="A124" s="1"/>
      <c r="B124" s="1"/>
      <c r="C124" s="1"/>
      <c r="D124" s="1"/>
      <c r="E124" s="1"/>
      <c r="F124" s="1"/>
      <c r="G124" s="1"/>
      <c r="H124" s="1"/>
      <c r="I124" s="1"/>
    </row>
    <row r="125" spans="1:9" hidden="1" x14ac:dyDescent="0.2">
      <c r="A125" s="1"/>
      <c r="B125" s="1"/>
      <c r="C125" s="1"/>
      <c r="D125" s="1"/>
      <c r="E125" s="1"/>
      <c r="F125" s="1"/>
      <c r="G125" s="1"/>
      <c r="H125" s="1"/>
      <c r="I125" s="1"/>
    </row>
    <row r="126" spans="1:9" hidden="1" x14ac:dyDescent="0.2">
      <c r="A126" s="1"/>
      <c r="B126" s="1"/>
      <c r="C126" s="1"/>
      <c r="D126" s="1"/>
      <c r="E126" s="1"/>
      <c r="F126" s="1"/>
      <c r="G126" s="1"/>
      <c r="H126" s="1"/>
      <c r="I126" s="1"/>
    </row>
    <row r="127" spans="1:9" ht="15" hidden="1" x14ac:dyDescent="0.25">
      <c r="A127" s="1"/>
      <c r="B127" s="169"/>
      <c r="C127" s="1"/>
      <c r="D127" s="1"/>
      <c r="E127" s="1"/>
      <c r="F127" s="1"/>
      <c r="G127" s="1"/>
      <c r="H127" s="1"/>
      <c r="I127" s="1"/>
    </row>
    <row r="128" spans="1:9" hidden="1" x14ac:dyDescent="0.2">
      <c r="A128" s="1"/>
      <c r="B128" s="1"/>
      <c r="C128" s="1"/>
      <c r="D128" s="1"/>
      <c r="E128" s="1"/>
      <c r="F128" s="1"/>
      <c r="G128" s="1"/>
      <c r="H128" s="1"/>
      <c r="I128" s="1"/>
    </row>
    <row r="129" spans="1:9" hidden="1" x14ac:dyDescent="0.2">
      <c r="A129" s="1"/>
      <c r="B129" s="1"/>
      <c r="C129" s="1"/>
      <c r="D129" s="1"/>
      <c r="E129" s="1"/>
      <c r="F129" s="1"/>
      <c r="G129" s="1"/>
      <c r="H129" s="1"/>
      <c r="I129" s="1"/>
    </row>
    <row r="130" spans="1:9" hidden="1" x14ac:dyDescent="0.2">
      <c r="A130" s="1"/>
      <c r="B130" s="1"/>
      <c r="C130" s="1"/>
      <c r="D130" s="1"/>
      <c r="E130" s="1"/>
      <c r="F130" s="1"/>
      <c r="G130" s="1"/>
      <c r="H130" s="1"/>
      <c r="I130" s="1"/>
    </row>
    <row r="131" spans="1:9" hidden="1" x14ac:dyDescent="0.2">
      <c r="A131" s="1"/>
      <c r="B131" s="1"/>
      <c r="C131" s="1"/>
      <c r="D131" s="1"/>
      <c r="E131" s="1"/>
      <c r="F131" s="1"/>
      <c r="G131" s="1"/>
      <c r="H131" s="1"/>
      <c r="I131" s="1"/>
    </row>
    <row r="132" spans="1:9" hidden="1" x14ac:dyDescent="0.2">
      <c r="A132" s="1"/>
      <c r="B132" s="1"/>
      <c r="C132" s="1"/>
      <c r="D132" s="1"/>
      <c r="E132" s="1"/>
      <c r="F132" s="1"/>
      <c r="G132" s="1"/>
      <c r="H132" s="1"/>
      <c r="I132" s="1"/>
    </row>
    <row r="133" spans="1:9" hidden="1" x14ac:dyDescent="0.2">
      <c r="A133" s="1"/>
      <c r="B133" s="1"/>
      <c r="C133" s="1"/>
      <c r="D133" s="1"/>
      <c r="E133" s="1"/>
      <c r="F133" s="1"/>
      <c r="G133" s="1"/>
      <c r="H133" s="1"/>
      <c r="I133" s="1"/>
    </row>
    <row r="134" spans="1:9" hidden="1" x14ac:dyDescent="0.2">
      <c r="A134" s="1"/>
      <c r="B134" s="1"/>
      <c r="C134" s="1"/>
      <c r="D134" s="1"/>
      <c r="E134" s="1"/>
      <c r="F134" s="1"/>
      <c r="G134" s="1"/>
      <c r="H134" s="1"/>
      <c r="I134" s="1"/>
    </row>
    <row r="135" spans="1:9" hidden="1" x14ac:dyDescent="0.2">
      <c r="A135" s="1"/>
      <c r="B135" s="1"/>
      <c r="C135" s="1"/>
      <c r="D135" s="1"/>
      <c r="E135" s="1"/>
      <c r="F135" s="1"/>
      <c r="G135" s="1"/>
      <c r="H135" s="1"/>
      <c r="I135" s="1"/>
    </row>
    <row r="136" spans="1:9" hidden="1" x14ac:dyDescent="0.2">
      <c r="A136" s="1"/>
      <c r="B136" s="1"/>
      <c r="C136" s="1"/>
      <c r="D136" s="1"/>
      <c r="E136" s="1"/>
      <c r="F136" s="1"/>
      <c r="G136" s="1"/>
      <c r="H136" s="1"/>
      <c r="I136" s="1"/>
    </row>
    <row r="137" spans="1:9" hidden="1" x14ac:dyDescent="0.2">
      <c r="A137" s="1"/>
      <c r="B137" s="1"/>
      <c r="C137" s="1"/>
      <c r="D137" s="1"/>
      <c r="E137" s="1"/>
      <c r="F137" s="1"/>
      <c r="G137" s="1"/>
      <c r="H137" s="1"/>
      <c r="I137" s="1"/>
    </row>
    <row r="138" spans="1:9" hidden="1" x14ac:dyDescent="0.2">
      <c r="A138" s="1"/>
      <c r="B138" s="1"/>
      <c r="C138" s="1"/>
      <c r="D138" s="1"/>
      <c r="E138" s="1"/>
      <c r="F138" s="1"/>
      <c r="G138" s="1"/>
      <c r="H138" s="1"/>
      <c r="I138" s="1"/>
    </row>
    <row r="139" spans="1:9" hidden="1" x14ac:dyDescent="0.2">
      <c r="A139" s="1"/>
      <c r="B139" s="1"/>
      <c r="C139" s="1"/>
      <c r="D139" s="1"/>
      <c r="E139" s="1"/>
      <c r="F139" s="1"/>
      <c r="G139" s="1"/>
      <c r="H139" s="1"/>
      <c r="I139" s="1"/>
    </row>
    <row r="140" spans="1:9" hidden="1" x14ac:dyDescent="0.2">
      <c r="A140" s="1"/>
      <c r="B140" s="1"/>
      <c r="C140" s="1"/>
      <c r="D140" s="1"/>
      <c r="E140" s="1"/>
      <c r="F140" s="1"/>
      <c r="G140" s="1"/>
      <c r="H140" s="1"/>
      <c r="I140" s="1"/>
    </row>
    <row r="141" spans="1:9" hidden="1" x14ac:dyDescent="0.2">
      <c r="A141" s="1"/>
      <c r="B141" s="1"/>
      <c r="C141" s="1"/>
      <c r="D141" s="1"/>
      <c r="E141" s="1"/>
      <c r="F141" s="1"/>
      <c r="G141" s="1"/>
      <c r="H141" s="1"/>
      <c r="I141" s="1"/>
    </row>
    <row r="142" spans="1:9" hidden="1" x14ac:dyDescent="0.2">
      <c r="A142" s="1"/>
      <c r="B142" s="1"/>
      <c r="C142" s="1"/>
      <c r="D142" s="1"/>
      <c r="E142" s="1"/>
      <c r="F142" s="1"/>
      <c r="G142" s="1"/>
      <c r="H142" s="1"/>
      <c r="I142" s="1"/>
    </row>
    <row r="143" spans="1:9" hidden="1" x14ac:dyDescent="0.2">
      <c r="A143" s="1"/>
      <c r="B143" s="1"/>
      <c r="C143" s="1"/>
      <c r="D143" s="1"/>
      <c r="E143" s="1"/>
      <c r="F143" s="1"/>
      <c r="G143" s="1"/>
      <c r="H143" s="1"/>
      <c r="I143" s="1"/>
    </row>
    <row r="144" spans="1:9" hidden="1" x14ac:dyDescent="0.2">
      <c r="A144" s="1"/>
      <c r="B144" s="1"/>
      <c r="C144" s="1"/>
      <c r="D144" s="1"/>
      <c r="E144" s="1"/>
      <c r="F144" s="1"/>
      <c r="G144" s="1"/>
      <c r="H144" s="1"/>
      <c r="I144" s="1"/>
    </row>
    <row r="145" spans="1:9" hidden="1" x14ac:dyDescent="0.2">
      <c r="A145" s="1"/>
      <c r="B145" s="1"/>
      <c r="C145" s="1"/>
      <c r="D145" s="1"/>
      <c r="E145" s="1"/>
      <c r="F145" s="1"/>
      <c r="G145" s="1"/>
      <c r="H145" s="1"/>
      <c r="I145" s="1"/>
    </row>
    <row r="146" spans="1:9" hidden="1" x14ac:dyDescent="0.2">
      <c r="A146" s="1"/>
      <c r="B146" s="1"/>
      <c r="C146" s="1"/>
      <c r="D146" s="1"/>
      <c r="E146" s="1"/>
      <c r="F146" s="1"/>
      <c r="G146" s="1"/>
      <c r="H146" s="1"/>
      <c r="I146" s="1"/>
    </row>
    <row r="147" spans="1:9" hidden="1" x14ac:dyDescent="0.2">
      <c r="A147" s="1"/>
      <c r="B147" s="1"/>
      <c r="C147" s="1"/>
      <c r="D147" s="1"/>
      <c r="E147" s="1"/>
      <c r="F147" s="1"/>
      <c r="G147" s="1"/>
      <c r="H147" s="1"/>
      <c r="I147" s="1"/>
    </row>
    <row r="148" spans="1:9" hidden="1" x14ac:dyDescent="0.2">
      <c r="A148" s="1"/>
      <c r="B148" s="1"/>
      <c r="C148" s="1"/>
      <c r="D148" s="1"/>
      <c r="E148" s="1"/>
      <c r="F148" s="1"/>
      <c r="G148" s="1"/>
      <c r="H148" s="1"/>
      <c r="I148" s="1"/>
    </row>
    <row r="149" spans="1:9" hidden="1" x14ac:dyDescent="0.2">
      <c r="A149" s="1"/>
      <c r="B149" s="1"/>
      <c r="C149" s="1"/>
      <c r="D149" s="1"/>
      <c r="E149" s="1"/>
      <c r="F149" s="1"/>
      <c r="G149" s="1"/>
      <c r="H149" s="1"/>
      <c r="I149" s="1"/>
    </row>
    <row r="150" spans="1:9" hidden="1" x14ac:dyDescent="0.2">
      <c r="A150" s="1"/>
      <c r="B150" s="1"/>
      <c r="C150" s="1"/>
      <c r="D150" s="1"/>
      <c r="E150" s="1"/>
      <c r="F150" s="1"/>
      <c r="G150" s="1"/>
      <c r="H150" s="1"/>
      <c r="I150" s="1"/>
    </row>
    <row r="151" spans="1:9" hidden="1" x14ac:dyDescent="0.2">
      <c r="A151" s="1"/>
      <c r="B151" s="1"/>
      <c r="C151" s="1"/>
      <c r="D151" s="1"/>
      <c r="E151" s="1"/>
      <c r="F151" s="1"/>
      <c r="G151" s="1"/>
      <c r="H151" s="1"/>
      <c r="I151" s="1"/>
    </row>
    <row r="152" spans="1:9" hidden="1" x14ac:dyDescent="0.2">
      <c r="A152" s="1"/>
      <c r="B152" s="1"/>
      <c r="C152" s="1"/>
      <c r="D152" s="1"/>
      <c r="E152" s="1"/>
      <c r="F152" s="1"/>
      <c r="G152" s="1"/>
      <c r="H152" s="1"/>
      <c r="I152" s="1"/>
    </row>
    <row r="153" spans="1:9" hidden="1" x14ac:dyDescent="0.2">
      <c r="A153" s="1"/>
      <c r="B153" s="1"/>
      <c r="C153" s="1"/>
      <c r="D153" s="1"/>
      <c r="E153" s="1"/>
      <c r="F153" s="1"/>
      <c r="G153" s="1"/>
      <c r="H153" s="1"/>
      <c r="I153" s="1"/>
    </row>
    <row r="154" spans="1:9" hidden="1" x14ac:dyDescent="0.2">
      <c r="A154" s="1"/>
      <c r="B154" s="1"/>
      <c r="C154" s="1"/>
      <c r="D154" s="1"/>
      <c r="E154" s="1"/>
      <c r="F154" s="1"/>
      <c r="G154" s="1"/>
      <c r="H154" s="1"/>
      <c r="I154" s="1"/>
    </row>
    <row r="155" spans="1:9" hidden="1" x14ac:dyDescent="0.2">
      <c r="A155" s="1"/>
      <c r="B155" s="1"/>
      <c r="C155" s="1"/>
      <c r="D155" s="1"/>
      <c r="E155" s="1"/>
      <c r="F155" s="1"/>
      <c r="G155" s="1"/>
      <c r="H155" s="1"/>
      <c r="I155" s="1"/>
    </row>
    <row r="156" spans="1:9" hidden="1" x14ac:dyDescent="0.2">
      <c r="A156" s="1"/>
      <c r="B156" s="1"/>
      <c r="C156" s="1"/>
      <c r="D156" s="1"/>
      <c r="E156" s="1"/>
      <c r="F156" s="1"/>
      <c r="G156" s="1"/>
      <c r="H156" s="1"/>
      <c r="I156" s="1"/>
    </row>
    <row r="157" spans="1:9" hidden="1" x14ac:dyDescent="0.2">
      <c r="A157" s="1"/>
      <c r="B157" s="1"/>
      <c r="C157" s="1"/>
      <c r="D157" s="1"/>
      <c r="E157" s="1"/>
      <c r="F157" s="1"/>
      <c r="G157" s="1"/>
      <c r="H157" s="1"/>
      <c r="I157" s="1"/>
    </row>
    <row r="158" spans="1:9" hidden="1" x14ac:dyDescent="0.2">
      <c r="A158" s="1"/>
      <c r="B158" s="1"/>
      <c r="C158" s="1"/>
      <c r="D158" s="1"/>
      <c r="E158" s="1"/>
      <c r="F158" s="1"/>
      <c r="G158" s="1"/>
      <c r="H158" s="1"/>
      <c r="I158" s="1"/>
    </row>
    <row r="159" spans="1:9" hidden="1" x14ac:dyDescent="0.2">
      <c r="A159" s="1"/>
      <c r="B159" s="1"/>
      <c r="C159" s="1"/>
      <c r="D159" s="1"/>
      <c r="E159" s="1"/>
      <c r="F159" s="1"/>
      <c r="G159" s="1"/>
      <c r="H159" s="1"/>
      <c r="I159" s="1"/>
    </row>
    <row r="160" spans="1:9" hidden="1" x14ac:dyDescent="0.2">
      <c r="A160" s="1"/>
      <c r="B160" s="1"/>
      <c r="C160" s="1"/>
      <c r="D160" s="1"/>
      <c r="E160" s="1"/>
      <c r="F160" s="1"/>
      <c r="G160" s="1"/>
      <c r="H160" s="1"/>
      <c r="I160" s="1"/>
    </row>
    <row r="161" spans="1:9" hidden="1" x14ac:dyDescent="0.2">
      <c r="A161" s="1"/>
      <c r="B161" s="1"/>
      <c r="C161" s="1"/>
      <c r="D161" s="1"/>
      <c r="E161" s="1"/>
      <c r="F161" s="1"/>
      <c r="G161" s="1"/>
      <c r="H161" s="1"/>
      <c r="I161" s="1"/>
    </row>
    <row r="162" spans="1:9" hidden="1" x14ac:dyDescent="0.2">
      <c r="A162" s="1"/>
      <c r="B162" s="1"/>
      <c r="C162" s="1"/>
      <c r="D162" s="1"/>
      <c r="E162" s="1"/>
      <c r="F162" s="1"/>
      <c r="G162" s="1"/>
      <c r="H162" s="1"/>
      <c r="I162" s="1"/>
    </row>
    <row r="163" spans="1:9" hidden="1" x14ac:dyDescent="0.2">
      <c r="A163" s="1"/>
      <c r="B163" s="1"/>
      <c r="C163" s="1"/>
      <c r="D163" s="1"/>
      <c r="E163" s="1"/>
      <c r="F163" s="1"/>
      <c r="G163" s="1"/>
      <c r="H163" s="1"/>
      <c r="I163" s="1"/>
    </row>
    <row r="164" spans="1:9" hidden="1" x14ac:dyDescent="0.2">
      <c r="A164" s="1"/>
      <c r="B164" s="1"/>
      <c r="C164" s="1"/>
      <c r="D164" s="1"/>
      <c r="E164" s="1"/>
      <c r="F164" s="1"/>
      <c r="G164" s="1"/>
      <c r="H164" s="1"/>
      <c r="I164" s="1"/>
    </row>
    <row r="165" spans="1:9" hidden="1" x14ac:dyDescent="0.2">
      <c r="A165" s="1"/>
      <c r="B165" s="1"/>
      <c r="C165" s="1"/>
      <c r="D165" s="1"/>
      <c r="E165" s="1"/>
      <c r="F165" s="1"/>
      <c r="G165" s="1"/>
      <c r="H165" s="1"/>
      <c r="I165" s="1"/>
    </row>
    <row r="166" spans="1:9" hidden="1" x14ac:dyDescent="0.2">
      <c r="A166" s="1"/>
      <c r="B166" s="1"/>
      <c r="C166" s="1"/>
      <c r="D166" s="1"/>
      <c r="E166" s="1"/>
      <c r="F166" s="1"/>
      <c r="G166" s="1"/>
      <c r="H166" s="1"/>
      <c r="I166" s="1"/>
    </row>
    <row r="167" spans="1:9" hidden="1" x14ac:dyDescent="0.2">
      <c r="A167" s="1"/>
      <c r="B167" s="1"/>
      <c r="C167" s="1"/>
      <c r="D167" s="1"/>
      <c r="E167" s="1"/>
      <c r="F167" s="1"/>
      <c r="G167" s="1"/>
      <c r="H167" s="1"/>
      <c r="I167" s="1"/>
    </row>
    <row r="168" spans="1:9" hidden="1" x14ac:dyDescent="0.2">
      <c r="A168" s="1"/>
      <c r="B168" s="1"/>
      <c r="C168" s="1"/>
      <c r="D168" s="1"/>
      <c r="E168" s="1"/>
      <c r="F168" s="1"/>
      <c r="G168" s="1"/>
      <c r="H168" s="1"/>
      <c r="I168" s="1"/>
    </row>
    <row r="169" spans="1:9" hidden="1" x14ac:dyDescent="0.2">
      <c r="A169" s="1"/>
      <c r="B169" s="1"/>
      <c r="C169" s="1"/>
      <c r="D169" s="1"/>
      <c r="E169" s="1"/>
      <c r="F169" s="1"/>
      <c r="G169" s="1"/>
      <c r="H169" s="1"/>
      <c r="I169" s="1"/>
    </row>
    <row r="170" spans="1:9" hidden="1" x14ac:dyDescent="0.2">
      <c r="A170" s="1"/>
      <c r="B170" s="1"/>
      <c r="C170" s="1"/>
      <c r="D170" s="1"/>
      <c r="E170" s="1"/>
      <c r="F170" s="1"/>
      <c r="G170" s="1"/>
      <c r="H170" s="1"/>
      <c r="I170" s="1"/>
    </row>
    <row r="171" spans="1:9" hidden="1" x14ac:dyDescent="0.2">
      <c r="A171" s="1"/>
      <c r="B171" s="1"/>
      <c r="C171" s="1"/>
      <c r="D171" s="1"/>
      <c r="E171" s="1"/>
      <c r="F171" s="1"/>
      <c r="G171" s="1"/>
      <c r="H171" s="1"/>
      <c r="I171" s="1"/>
    </row>
    <row r="172" spans="1:9" hidden="1" x14ac:dyDescent="0.2">
      <c r="A172" s="1"/>
      <c r="B172" s="1"/>
      <c r="C172" s="1"/>
      <c r="D172" s="1"/>
      <c r="E172" s="1"/>
      <c r="F172" s="1"/>
      <c r="G172" s="1"/>
      <c r="H172" s="1"/>
      <c r="I172" s="1"/>
    </row>
    <row r="173" spans="1:9" hidden="1" x14ac:dyDescent="0.2">
      <c r="A173" s="1"/>
      <c r="B173" s="1"/>
      <c r="C173" s="1"/>
      <c r="D173" s="1"/>
      <c r="E173" s="1"/>
      <c r="F173" s="1"/>
      <c r="G173" s="1"/>
      <c r="H173" s="1"/>
      <c r="I173" s="1"/>
    </row>
    <row r="174" spans="1:9" hidden="1" x14ac:dyDescent="0.2">
      <c r="A174" s="1"/>
      <c r="B174" s="1"/>
      <c r="C174" s="1"/>
      <c r="D174" s="1"/>
      <c r="E174" s="1"/>
      <c r="F174" s="1"/>
      <c r="G174" s="1"/>
      <c r="H174" s="1"/>
      <c r="I174" s="1"/>
    </row>
    <row r="175" spans="1:9" hidden="1" x14ac:dyDescent="0.2">
      <c r="A175" s="1"/>
      <c r="B175" s="1"/>
      <c r="C175" s="1"/>
      <c r="D175" s="1"/>
      <c r="E175" s="1"/>
      <c r="F175" s="1"/>
      <c r="G175" s="1"/>
      <c r="H175" s="1"/>
      <c r="I175" s="1"/>
    </row>
    <row r="176" spans="1:9" hidden="1" x14ac:dyDescent="0.2">
      <c r="A176" s="1"/>
      <c r="B176" s="1"/>
      <c r="C176" s="1"/>
      <c r="D176" s="1"/>
      <c r="E176" s="1"/>
      <c r="F176" s="1"/>
      <c r="G176" s="1"/>
      <c r="H176" s="1"/>
      <c r="I176" s="1"/>
    </row>
    <row r="177" spans="1:9" hidden="1" x14ac:dyDescent="0.2">
      <c r="A177" s="1"/>
      <c r="B177" s="1"/>
      <c r="C177" s="1"/>
      <c r="D177" s="1"/>
      <c r="E177" s="1"/>
      <c r="F177" s="1"/>
      <c r="G177" s="1"/>
      <c r="H177" s="1"/>
      <c r="I177" s="1"/>
    </row>
    <row r="178" spans="1:9" hidden="1" x14ac:dyDescent="0.2">
      <c r="A178" s="1"/>
      <c r="B178" s="1"/>
      <c r="C178" s="1"/>
      <c r="D178" s="1"/>
      <c r="E178" s="1"/>
      <c r="F178" s="1"/>
      <c r="G178" s="1"/>
      <c r="H178" s="1"/>
      <c r="I178" s="1"/>
    </row>
    <row r="179" spans="1:9" hidden="1" x14ac:dyDescent="0.2">
      <c r="A179" s="1"/>
      <c r="B179" s="1"/>
      <c r="C179" s="1"/>
      <c r="D179" s="1"/>
      <c r="E179" s="1"/>
      <c r="F179" s="1"/>
      <c r="G179" s="1"/>
      <c r="H179" s="1"/>
      <c r="I179" s="1"/>
    </row>
    <row r="180" spans="1:9" hidden="1" x14ac:dyDescent="0.2">
      <c r="A180" s="1"/>
      <c r="B180" s="1"/>
      <c r="C180" s="1"/>
      <c r="D180" s="1"/>
      <c r="E180" s="1"/>
      <c r="F180" s="1"/>
      <c r="G180" s="1"/>
      <c r="H180" s="1"/>
      <c r="I180" s="1"/>
    </row>
    <row r="181" spans="1:9" hidden="1" x14ac:dyDescent="0.2">
      <c r="A181" s="1"/>
      <c r="B181" s="1"/>
      <c r="C181" s="1"/>
      <c r="D181" s="1"/>
      <c r="E181" s="1"/>
      <c r="F181" s="1"/>
      <c r="G181" s="1"/>
      <c r="H181" s="1"/>
      <c r="I181" s="1"/>
    </row>
    <row r="182" spans="1:9" hidden="1" x14ac:dyDescent="0.2">
      <c r="A182" s="1"/>
      <c r="B182" s="1"/>
      <c r="C182" s="1"/>
      <c r="D182" s="1"/>
      <c r="E182" s="1"/>
      <c r="F182" s="1"/>
      <c r="G182" s="1"/>
      <c r="H182" s="1"/>
      <c r="I182" s="1"/>
    </row>
    <row r="183" spans="1:9" hidden="1" x14ac:dyDescent="0.2">
      <c r="A183" s="1"/>
      <c r="B183" s="1"/>
      <c r="C183" s="1"/>
      <c r="D183" s="1"/>
      <c r="E183" s="1"/>
      <c r="F183" s="1"/>
      <c r="G183" s="1"/>
      <c r="H183" s="1"/>
      <c r="I183" s="1"/>
    </row>
    <row r="184" spans="1:9" hidden="1" x14ac:dyDescent="0.2">
      <c r="A184" s="1"/>
      <c r="B184" s="1"/>
      <c r="C184" s="1"/>
      <c r="D184" s="1"/>
      <c r="E184" s="1"/>
      <c r="F184" s="1"/>
      <c r="G184" s="1"/>
      <c r="H184" s="1"/>
      <c r="I184" s="1"/>
    </row>
    <row r="185" spans="1:9" hidden="1" x14ac:dyDescent="0.2">
      <c r="A185" s="1"/>
      <c r="B185" s="1"/>
      <c r="C185" s="1"/>
      <c r="D185" s="1"/>
      <c r="E185" s="1"/>
      <c r="F185" s="1"/>
      <c r="G185" s="1"/>
      <c r="H185" s="1"/>
      <c r="I185" s="1"/>
    </row>
    <row r="186" spans="1:9" hidden="1" x14ac:dyDescent="0.2">
      <c r="A186" s="1"/>
      <c r="B186" s="1"/>
      <c r="C186" s="1"/>
      <c r="D186" s="1"/>
      <c r="E186" s="1"/>
      <c r="F186" s="1"/>
      <c r="G186" s="1"/>
      <c r="H186" s="1"/>
      <c r="I186" s="1"/>
    </row>
    <row r="187" spans="1:9" ht="12.75" hidden="1" customHeight="1" x14ac:dyDescent="0.2">
      <c r="A187" s="1"/>
      <c r="B187" s="170"/>
      <c r="C187" s="1"/>
      <c r="D187" s="1"/>
      <c r="E187" s="1"/>
      <c r="F187" s="1"/>
      <c r="G187" s="1"/>
      <c r="H187" s="1"/>
      <c r="I187" s="1"/>
    </row>
    <row r="188" spans="1:9" ht="12.75" hidden="1" customHeight="1" x14ac:dyDescent="0.2">
      <c r="A188" s="1"/>
      <c r="B188" s="15"/>
      <c r="C188" s="1"/>
      <c r="D188" s="1"/>
      <c r="E188" s="1"/>
      <c r="F188" s="1"/>
      <c r="G188" s="1"/>
      <c r="H188" s="1"/>
      <c r="I188" s="1"/>
    </row>
    <row r="189" spans="1:9" ht="12.75" hidden="1" customHeight="1" x14ac:dyDescent="0.2">
      <c r="A189" s="1"/>
      <c r="B189" s="15"/>
      <c r="C189" s="1"/>
      <c r="D189" s="1"/>
      <c r="E189" s="1"/>
      <c r="F189" s="1"/>
      <c r="G189" s="1"/>
      <c r="H189" s="1"/>
      <c r="I189" s="1"/>
    </row>
    <row r="190" spans="1:9" ht="12.75" hidden="1" customHeight="1" x14ac:dyDescent="0.2">
      <c r="A190" s="1"/>
      <c r="B190" s="15"/>
      <c r="C190" s="1"/>
      <c r="D190" s="1"/>
      <c r="E190" s="1"/>
      <c r="F190" s="1"/>
      <c r="G190" s="1"/>
      <c r="H190" s="1"/>
      <c r="I190" s="1"/>
    </row>
    <row r="191" spans="1:9" ht="12.75" hidden="1" customHeight="1" x14ac:dyDescent="0.2">
      <c r="A191" s="1"/>
      <c r="B191" s="1"/>
      <c r="C191" s="1"/>
      <c r="D191" s="1"/>
      <c r="E191" s="1"/>
      <c r="F191" s="1"/>
      <c r="G191" s="1"/>
      <c r="H191" s="1"/>
      <c r="I191" s="1"/>
    </row>
    <row r="192" spans="1:9" ht="12.75" hidden="1" customHeight="1" x14ac:dyDescent="0.2">
      <c r="A192" s="1"/>
      <c r="B192" s="1"/>
      <c r="C192" s="1"/>
      <c r="D192" s="1"/>
      <c r="E192" s="1"/>
      <c r="F192" s="1"/>
      <c r="G192" s="1"/>
      <c r="H192" s="1"/>
      <c r="I192" s="1"/>
    </row>
    <row r="193" spans="1:9" ht="12.75" hidden="1" customHeight="1" x14ac:dyDescent="0.2">
      <c r="A193" s="1"/>
      <c r="B193" s="1"/>
      <c r="C193" s="1"/>
      <c r="D193" s="1"/>
      <c r="E193" s="1"/>
      <c r="F193" s="1"/>
      <c r="G193" s="1"/>
      <c r="H193" s="1"/>
      <c r="I193" s="1"/>
    </row>
    <row r="194" spans="1:9" ht="12.75" hidden="1" customHeight="1" x14ac:dyDescent="0.2">
      <c r="A194" s="1"/>
      <c r="B194" s="1"/>
      <c r="C194" s="1"/>
      <c r="D194" s="1"/>
      <c r="E194" s="1"/>
      <c r="F194" s="1"/>
      <c r="G194" s="1"/>
      <c r="H194" s="1"/>
      <c r="I194" s="1"/>
    </row>
    <row r="195" spans="1:9" ht="12.75" hidden="1" customHeight="1" x14ac:dyDescent="0.2">
      <c r="A195" s="1"/>
      <c r="B195" s="1"/>
      <c r="C195" s="1"/>
      <c r="D195" s="1"/>
      <c r="E195" s="1"/>
      <c r="F195" s="1"/>
      <c r="G195" s="1"/>
      <c r="H195" s="1"/>
      <c r="I195" s="1"/>
    </row>
    <row r="196" spans="1:9" ht="12.75" hidden="1" customHeight="1" x14ac:dyDescent="0.2">
      <c r="A196" s="1"/>
      <c r="B196" s="1"/>
      <c r="C196" s="1"/>
      <c r="D196" s="1"/>
      <c r="E196" s="1"/>
      <c r="F196" s="1"/>
      <c r="G196" s="1"/>
      <c r="H196" s="1"/>
      <c r="I196" s="1"/>
    </row>
    <row r="197" spans="1:9" ht="12.75" hidden="1" customHeight="1" x14ac:dyDescent="0.2">
      <c r="A197" s="1"/>
      <c r="B197" s="1"/>
      <c r="C197" s="1"/>
      <c r="D197" s="1"/>
      <c r="E197" s="1"/>
      <c r="F197" s="1"/>
      <c r="G197" s="1"/>
      <c r="H197" s="1"/>
      <c r="I197" s="1"/>
    </row>
    <row r="198" spans="1:9" ht="12.75" hidden="1" customHeight="1" x14ac:dyDescent="0.2">
      <c r="A198" s="1"/>
      <c r="B198" s="1"/>
      <c r="C198" s="1"/>
      <c r="D198" s="1"/>
      <c r="E198" s="1"/>
      <c r="F198" s="1"/>
      <c r="G198" s="1"/>
      <c r="H198" s="1"/>
      <c r="I198" s="1"/>
    </row>
    <row r="199" spans="1:9" ht="12.75" hidden="1" customHeight="1" x14ac:dyDescent="0.2">
      <c r="A199" s="1"/>
      <c r="B199" s="1"/>
      <c r="C199" s="1"/>
      <c r="D199" s="1"/>
      <c r="E199" s="1"/>
      <c r="F199" s="1"/>
      <c r="G199" s="1"/>
      <c r="H199" s="1"/>
      <c r="I199" s="1"/>
    </row>
    <row r="200" spans="1:9" ht="12.75" hidden="1" customHeight="1" x14ac:dyDescent="0.2">
      <c r="A200" s="1"/>
      <c r="B200" s="1"/>
      <c r="C200" s="1"/>
      <c r="D200" s="1"/>
      <c r="E200" s="1"/>
      <c r="F200" s="1"/>
      <c r="G200" s="1"/>
      <c r="H200" s="1"/>
      <c r="I200" s="1"/>
    </row>
    <row r="201" spans="1:9" ht="12.75" hidden="1" customHeight="1" x14ac:dyDescent="0.2">
      <c r="A201" s="1"/>
      <c r="B201" s="1"/>
      <c r="C201" s="1"/>
      <c r="D201" s="1"/>
      <c r="E201" s="1"/>
      <c r="F201" s="1"/>
      <c r="G201" s="1"/>
      <c r="H201" s="1"/>
      <c r="I201" s="1"/>
    </row>
    <row r="202" spans="1:9" ht="12.75" hidden="1" customHeight="1" x14ac:dyDescent="0.2">
      <c r="A202" s="1"/>
      <c r="B202" s="1"/>
      <c r="C202" s="1"/>
      <c r="D202" s="1"/>
      <c r="E202" s="1"/>
      <c r="F202" s="1"/>
      <c r="G202" s="1"/>
      <c r="H202" s="1"/>
      <c r="I202" s="1"/>
    </row>
    <row r="203" spans="1:9" ht="12.75" hidden="1" customHeight="1" x14ac:dyDescent="0.2">
      <c r="A203" s="1"/>
      <c r="B203" s="1"/>
      <c r="C203" s="1"/>
      <c r="D203" s="1"/>
      <c r="E203" s="1"/>
      <c r="F203" s="1"/>
      <c r="G203" s="1"/>
      <c r="H203" s="1"/>
      <c r="I203" s="1"/>
    </row>
    <row r="204" spans="1:9" ht="12.75" hidden="1" customHeight="1" x14ac:dyDescent="0.2">
      <c r="A204" s="1"/>
      <c r="B204" s="1"/>
      <c r="C204" s="1"/>
      <c r="D204" s="1"/>
      <c r="E204" s="1"/>
      <c r="F204" s="1"/>
      <c r="G204" s="1"/>
      <c r="H204" s="1"/>
      <c r="I204" s="1"/>
    </row>
    <row r="205" spans="1:9" ht="12.75" hidden="1" customHeight="1" x14ac:dyDescent="0.2">
      <c r="A205" s="1"/>
      <c r="B205" s="1"/>
      <c r="C205" s="1"/>
      <c r="D205" s="1"/>
      <c r="E205" s="1"/>
      <c r="F205" s="1"/>
      <c r="G205" s="1"/>
      <c r="H205" s="1"/>
      <c r="I205" s="1"/>
    </row>
    <row r="206" spans="1:9" ht="12.75" hidden="1" customHeight="1" x14ac:dyDescent="0.2">
      <c r="A206" s="1"/>
      <c r="B206" s="1"/>
      <c r="C206" s="1"/>
      <c r="D206" s="1"/>
      <c r="E206" s="1"/>
      <c r="F206" s="1"/>
      <c r="G206" s="1"/>
      <c r="H206" s="1"/>
      <c r="I206" s="1"/>
    </row>
    <row r="207" spans="1:9" ht="12.75" hidden="1" customHeight="1" x14ac:dyDescent="0.2">
      <c r="A207" s="1"/>
      <c r="B207" s="1"/>
      <c r="C207" s="1"/>
      <c r="D207" s="1"/>
      <c r="E207" s="1"/>
      <c r="F207" s="1"/>
      <c r="G207" s="1"/>
      <c r="H207" s="1"/>
      <c r="I207" s="1"/>
    </row>
    <row r="208" spans="1:9" ht="12.75" hidden="1" customHeight="1" x14ac:dyDescent="0.2">
      <c r="A208" s="1"/>
      <c r="B208" s="1"/>
      <c r="C208" s="1"/>
      <c r="D208" s="1"/>
      <c r="E208" s="1"/>
      <c r="F208" s="1"/>
      <c r="G208" s="1"/>
      <c r="H208" s="1"/>
      <c r="I208" s="1"/>
    </row>
    <row r="209" spans="1:9" ht="12.75" hidden="1" customHeight="1" x14ac:dyDescent="0.2">
      <c r="A209" s="1"/>
      <c r="B209" s="1"/>
      <c r="C209" s="1"/>
      <c r="D209" s="1"/>
      <c r="E209" s="1"/>
      <c r="F209" s="1"/>
      <c r="G209" s="1"/>
      <c r="H209" s="1"/>
      <c r="I209" s="1"/>
    </row>
    <row r="210" spans="1:9" ht="12.75" hidden="1" customHeight="1" x14ac:dyDescent="0.2">
      <c r="A210" s="1"/>
      <c r="B210" s="1"/>
      <c r="C210" s="1"/>
      <c r="D210" s="1"/>
      <c r="E210" s="1"/>
      <c r="F210" s="1"/>
      <c r="G210" s="1"/>
      <c r="H210" s="1"/>
      <c r="I210" s="1"/>
    </row>
    <row r="211" spans="1:9" ht="12.75" hidden="1" customHeight="1" x14ac:dyDescent="0.2">
      <c r="A211" s="1"/>
      <c r="B211" s="1"/>
      <c r="C211" s="1"/>
      <c r="D211" s="1"/>
      <c r="E211" s="1"/>
      <c r="F211" s="1"/>
      <c r="G211" s="1"/>
      <c r="H211" s="1"/>
      <c r="I211" s="1"/>
    </row>
    <row r="212" spans="1:9" ht="12.75" hidden="1" customHeight="1" x14ac:dyDescent="0.2">
      <c r="A212" s="1"/>
      <c r="B212" s="1"/>
      <c r="C212" s="1"/>
      <c r="D212" s="1"/>
      <c r="E212" s="1"/>
      <c r="F212" s="1"/>
      <c r="G212" s="1"/>
      <c r="H212" s="1"/>
      <c r="I212" s="1"/>
    </row>
    <row r="213" spans="1:9" ht="12.75" hidden="1" customHeight="1" x14ac:dyDescent="0.2">
      <c r="A213" s="1"/>
      <c r="B213" s="1"/>
      <c r="C213" s="1"/>
      <c r="D213" s="1"/>
      <c r="E213" s="1"/>
      <c r="F213" s="1"/>
      <c r="G213" s="1"/>
      <c r="H213" s="1"/>
      <c r="I213" s="1"/>
    </row>
    <row r="214" spans="1:9" ht="12.75" hidden="1" customHeight="1" x14ac:dyDescent="0.2">
      <c r="A214" s="1"/>
      <c r="B214" s="1"/>
      <c r="C214" s="1"/>
      <c r="D214" s="1"/>
      <c r="E214" s="1"/>
      <c r="F214" s="1"/>
      <c r="G214" s="1"/>
      <c r="H214" s="1"/>
      <c r="I214" s="1"/>
    </row>
    <row r="215" spans="1:9" ht="12.75" customHeight="1" x14ac:dyDescent="0.2">
      <c r="A215" s="1"/>
      <c r="B215" s="1"/>
      <c r="C215" s="1"/>
      <c r="D215" s="1"/>
      <c r="E215" s="1"/>
      <c r="F215" s="1"/>
      <c r="G215" s="1"/>
      <c r="H215" s="1"/>
      <c r="I215" s="1"/>
    </row>
  </sheetData>
  <sheetProtection algorithmName="SHA-512" hashValue="mvvE9DWiym1G0zE3z0fSuopx06Wk74PmphoxFN2uJ1MulfJJiz4mC4fsvgfQNHy0HayEo4USWOYdR0poFtUzrg==" saltValue="2ZkNfjbtbgltf411X43HPA==" spinCount="100000" sheet="1" selectLockedCells="1"/>
  <mergeCells count="57">
    <mergeCell ref="F1:F2"/>
    <mergeCell ref="G1:G2"/>
    <mergeCell ref="B56:C56"/>
    <mergeCell ref="D56:E56"/>
    <mergeCell ref="B60:C60"/>
    <mergeCell ref="B58:E58"/>
    <mergeCell ref="C1:E4"/>
    <mergeCell ref="B9:E9"/>
    <mergeCell ref="C14:E14"/>
    <mergeCell ref="C5:E5"/>
    <mergeCell ref="B11:E11"/>
    <mergeCell ref="B7:E7"/>
    <mergeCell ref="C24:E24"/>
    <mergeCell ref="B29:E29"/>
    <mergeCell ref="B54:E54"/>
    <mergeCell ref="B43:C43"/>
    <mergeCell ref="B50:E50"/>
    <mergeCell ref="B52:C52"/>
    <mergeCell ref="D52:E52"/>
    <mergeCell ref="C25:E25"/>
    <mergeCell ref="C26:E26"/>
    <mergeCell ref="B42:C42"/>
    <mergeCell ref="D42:E42"/>
    <mergeCell ref="D43:E43"/>
    <mergeCell ref="B44:C44"/>
    <mergeCell ref="D44:E44"/>
    <mergeCell ref="B46:E46"/>
    <mergeCell ref="B48:E48"/>
    <mergeCell ref="C27:E27"/>
    <mergeCell ref="C15:E15"/>
    <mergeCell ref="B37:C37"/>
    <mergeCell ref="B38:C38"/>
    <mergeCell ref="D37:E37"/>
    <mergeCell ref="D38:E38"/>
    <mergeCell ref="B21:E21"/>
    <mergeCell ref="C16:E16"/>
    <mergeCell ref="B17:C17"/>
    <mergeCell ref="B18:E18"/>
    <mergeCell ref="B36:C36"/>
    <mergeCell ref="D36:E36"/>
    <mergeCell ref="C23:E23"/>
    <mergeCell ref="B71:E71"/>
    <mergeCell ref="B63:C63"/>
    <mergeCell ref="B65:C65"/>
    <mergeCell ref="B69:C69"/>
    <mergeCell ref="B19:E19"/>
    <mergeCell ref="B40:C40"/>
    <mergeCell ref="D40:E40"/>
    <mergeCell ref="B41:C41"/>
    <mergeCell ref="D41:E41"/>
    <mergeCell ref="B31:E31"/>
    <mergeCell ref="B33:C33"/>
    <mergeCell ref="D33:E33"/>
    <mergeCell ref="B34:C34"/>
    <mergeCell ref="D34:E34"/>
    <mergeCell ref="B35:C35"/>
    <mergeCell ref="D35:E35"/>
  </mergeCells>
  <conditionalFormatting sqref="D34:E38 D40:E44 B71 D52 D61:E69">
    <cfRule type="expression" dxfId="45" priority="9">
      <formula>FIND("Bitte",B34,1)</formula>
    </cfRule>
  </conditionalFormatting>
  <conditionalFormatting sqref="D56">
    <cfRule type="expression" dxfId="44" priority="1">
      <formula>FIND("Bitte",D56,1)</formula>
    </cfRule>
  </conditionalFormatting>
  <dataValidations count="1">
    <dataValidation type="list" allowBlank="1" showErrorMessage="1" promptTitle="Art des Infrastrukturbetreibers" prompt="Geben Sie bitte  an, ob es sich bei Ihrem Unternehmen um ein reinen Betreiber der Schienenwege (BdS) handelt oder ob auch Serviceeinrichtungen betrieben werden." sqref="E28">
      <formula1>#REF!</formula1>
    </dataValidation>
  </dataValidations>
  <hyperlinks>
    <hyperlink ref="B19:E19" r:id="rId1" display="Bei Fragen zum Erhebungsbogen oder zum Unterrichtungsverfahren im Allgemeinen wenden Sie sich bitte an bk-eisenbahn@bnetza.de"/>
    <hyperlink ref="B71:E71" location="'B - Finanzdaten'!D15" display="Bitte machen Sie nun auf Tabellenblatt B Ihre Angaben zu den Finanzdaten (Umsatzerlöse, Entgelte und Mengen, Kosten- und Bilanzpositionen)."/>
  </hyperlinks>
  <pageMargins left="0.7" right="0.7" top="0.78740157499999996" bottom="0.78740157499999996" header="0.3" footer="0.3"/>
  <pageSetup paperSize="9" scale="54" fitToHeight="0" orientation="landscape" r:id="rId2"/>
  <drawing r:id="rId3"/>
  <extLst>
    <ext xmlns:x14="http://schemas.microsoft.com/office/spreadsheetml/2009/9/main" uri="{CCE6A557-97BC-4b89-ADB6-D9C93CAAB3DF}">
      <x14:dataValidations xmlns:xm="http://schemas.microsoft.com/office/excel/2006/main" count="5">
        <x14:dataValidation type="list" showErrorMessage="1" promptTitle="Rechtsform" prompt="Bitte geben Sie die Rechtsform des Unternehmens an.">
          <x14:formula1>
            <xm:f>'Daten (auszublenden)'!$C$13:$C$21</xm:f>
          </x14:formula1>
          <xm:sqref>D36:E36</xm:sqref>
        </x14:dataValidation>
        <x14:dataValidation type="list" showErrorMessage="1" promptTitle="Rechtsform" prompt="Bitte geben Sie die Rechtsform des Unternehmens an.">
          <x14:formula1>
            <xm:f>'Daten (auszublenden)'!$D$13:$D$17</xm:f>
          </x14:formula1>
          <xm:sqref>D37:E37</xm:sqref>
        </x14:dataValidation>
        <x14:dataValidation type="list" showErrorMessage="1" promptTitle="Rechtsform" prompt="Bitte geben Sie die Rechtsform des Unternehmens an.">
          <x14:formula1>
            <xm:f>'Daten (auszublenden)'!$E$13:$E$15</xm:f>
          </x14:formula1>
          <xm:sqref>D38:E38</xm:sqref>
        </x14:dataValidation>
        <x14:dataValidation type="list" allowBlank="1" showInputMessage="1" showErrorMessage="1">
          <x14:formula1>
            <xm:f>'Daten (auszublenden)'!$H$13:$H$15</xm:f>
          </x14:formula1>
          <xm:sqref>D52:E52</xm:sqref>
        </x14:dataValidation>
        <x14:dataValidation type="list" allowBlank="1" showInputMessage="1" showErrorMessage="1">
          <x14:formula1>
            <xm:f>'Daten (auszublenden)'!$F$13:$F$15</xm:f>
          </x14:formula1>
          <xm:sqref>D61:E69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FA258"/>
  <sheetViews>
    <sheetView showGridLines="0" zoomScaleNormal="100" workbookViewId="0">
      <selection activeCell="D15" sqref="D15"/>
    </sheetView>
  </sheetViews>
  <sheetFormatPr baseColWidth="10" defaultColWidth="0" defaultRowHeight="15" zeroHeight="1" outlineLevelRow="1" x14ac:dyDescent="0.25"/>
  <cols>
    <col min="1" max="1" width="6.7109375" style="2" customWidth="1"/>
    <col min="2" max="2" width="4.7109375" style="2" customWidth="1"/>
    <col min="3" max="3" width="56.7109375" style="2" customWidth="1"/>
    <col min="4" max="5" width="14.7109375" style="2" customWidth="1"/>
    <col min="6" max="6" width="14.7109375" customWidth="1"/>
    <col min="7" max="7" width="13.7109375" customWidth="1"/>
    <col min="8" max="8" width="15.7109375" customWidth="1"/>
    <col min="9" max="9" width="3.7109375" customWidth="1"/>
    <col min="10" max="10" width="15.28515625" customWidth="1"/>
    <col min="11" max="11" width="8.7109375" customWidth="1"/>
    <col min="12" max="12" width="6.7109375" hidden="1"/>
    <col min="13" max="13" width="4.7109375" hidden="1"/>
    <col min="14" max="14" width="56.7109375" hidden="1"/>
    <col min="15" max="16" width="21.7109375" hidden="1"/>
    <col min="17" max="17" width="13.7109375" hidden="1"/>
    <col min="18" max="18" width="15.7109375" hidden="1"/>
    <col min="19" max="19" width="8.5703125" hidden="1"/>
    <col min="20" max="16380" width="3.7109375" hidden="1"/>
    <col min="16381" max="16381" width="1.7109375" hidden="1"/>
    <col min="16382" max="16384" width="3.42578125" hidden="1"/>
  </cols>
  <sheetData>
    <row r="1" spans="1:18" s="2" customFormat="1" ht="15" customHeight="1" x14ac:dyDescent="0.2">
      <c r="A1" s="1"/>
      <c r="B1" s="1"/>
      <c r="C1" s="335" t="s">
        <v>114</v>
      </c>
      <c r="D1" s="336"/>
      <c r="E1" s="336"/>
      <c r="F1" s="336"/>
      <c r="G1" s="336"/>
      <c r="H1" s="336"/>
    </row>
    <row r="2" spans="1:18" s="2" customFormat="1" ht="24" customHeight="1" x14ac:dyDescent="0.2">
      <c r="A2" s="1"/>
      <c r="B2" s="1"/>
      <c r="C2" s="336"/>
      <c r="D2" s="336"/>
      <c r="E2" s="336"/>
      <c r="F2" s="336"/>
      <c r="G2" s="336"/>
      <c r="H2" s="336"/>
      <c r="N2" s="310" t="s">
        <v>170</v>
      </c>
      <c r="O2" s="310"/>
      <c r="P2" s="310"/>
      <c r="Q2" s="310"/>
      <c r="R2" s="310"/>
    </row>
    <row r="3" spans="1:18" s="2" customFormat="1" ht="15" customHeight="1" x14ac:dyDescent="0.2">
      <c r="A3" s="1"/>
      <c r="B3" s="1"/>
      <c r="C3" s="336"/>
      <c r="D3" s="336"/>
      <c r="E3" s="336"/>
      <c r="F3" s="336"/>
      <c r="G3" s="336"/>
      <c r="H3" s="336"/>
    </row>
    <row r="4" spans="1:18" s="2" customFormat="1" ht="27.75" customHeight="1" x14ac:dyDescent="0.2">
      <c r="A4" s="1"/>
      <c r="B4" s="1"/>
      <c r="C4" s="336"/>
      <c r="D4" s="336"/>
      <c r="E4" s="336"/>
      <c r="F4" s="336"/>
      <c r="G4" s="336"/>
      <c r="H4" s="336"/>
      <c r="N4" s="210" t="s">
        <v>171</v>
      </c>
      <c r="O4" s="210" t="s">
        <v>183</v>
      </c>
      <c r="P4" s="313"/>
      <c r="Q4" s="313"/>
      <c r="R4" s="314"/>
    </row>
    <row r="5" spans="1:18" s="2" customFormat="1" ht="25.5" customHeight="1" x14ac:dyDescent="0.2">
      <c r="A5" s="1"/>
      <c r="B5" s="1"/>
      <c r="N5" s="243" t="s">
        <v>172</v>
      </c>
      <c r="O5" s="210" t="s">
        <v>184</v>
      </c>
      <c r="P5" s="313"/>
      <c r="Q5" s="313"/>
      <c r="R5" s="314"/>
    </row>
    <row r="6" spans="1:18" s="2" customFormat="1" ht="25.5" customHeight="1" x14ac:dyDescent="0.2">
      <c r="A6" s="1"/>
      <c r="B6" s="1"/>
      <c r="C6" s="310" t="s">
        <v>178</v>
      </c>
      <c r="D6" s="310"/>
      <c r="E6" s="310"/>
      <c r="F6" s="310"/>
      <c r="G6" s="310"/>
      <c r="H6" s="310"/>
      <c r="N6" s="243" t="s">
        <v>175</v>
      </c>
      <c r="O6" s="211" t="s">
        <v>185</v>
      </c>
      <c r="P6" s="313"/>
      <c r="Q6" s="313"/>
      <c r="R6" s="314"/>
    </row>
    <row r="7" spans="1:18" s="2" customFormat="1" ht="25.5" customHeight="1" x14ac:dyDescent="0.2">
      <c r="A7" s="1"/>
      <c r="B7" s="1"/>
      <c r="C7" s="310" t="s">
        <v>177</v>
      </c>
      <c r="D7" s="310"/>
      <c r="E7" s="310"/>
      <c r="F7" s="310"/>
      <c r="G7" s="310"/>
      <c r="H7" s="310"/>
      <c r="N7" s="244" t="s">
        <v>186</v>
      </c>
      <c r="O7" s="211"/>
      <c r="P7" s="313"/>
      <c r="Q7" s="313"/>
      <c r="R7" s="314"/>
    </row>
    <row r="8" spans="1:18" s="2" customFormat="1" ht="18.75" customHeight="1" x14ac:dyDescent="0.2">
      <c r="A8" s="1"/>
      <c r="B8" s="1"/>
      <c r="C8" s="114"/>
      <c r="D8" s="114"/>
      <c r="E8" s="114"/>
      <c r="F8" s="114"/>
      <c r="G8" s="114"/>
      <c r="H8" s="114"/>
      <c r="N8" s="207"/>
    </row>
    <row r="9" spans="1:18" s="2" customFormat="1" ht="18.75" customHeight="1" x14ac:dyDescent="0.2">
      <c r="A9" s="1"/>
      <c r="B9" s="287" t="s">
        <v>109</v>
      </c>
      <c r="C9" s="287"/>
      <c r="D9" s="287"/>
      <c r="E9" s="287"/>
      <c r="F9" s="287"/>
      <c r="G9" s="287"/>
      <c r="H9" s="287"/>
      <c r="L9" s="1"/>
      <c r="M9" s="287" t="s">
        <v>109</v>
      </c>
      <c r="N9" s="287"/>
      <c r="O9" s="287"/>
      <c r="P9" s="287"/>
      <c r="Q9" s="287"/>
      <c r="R9" s="287"/>
    </row>
    <row r="10" spans="1:18" s="2" customFormat="1" ht="18.75" customHeight="1" x14ac:dyDescent="0.2">
      <c r="A10" s="1"/>
      <c r="L10" s="1"/>
    </row>
    <row r="11" spans="1:18" s="2" customFormat="1" ht="24.95" customHeight="1" x14ac:dyDescent="0.2">
      <c r="A11" s="1"/>
      <c r="B11" s="25"/>
      <c r="C11" s="323" t="s">
        <v>143</v>
      </c>
      <c r="D11" s="323"/>
      <c r="E11" s="323"/>
      <c r="F11" s="323"/>
      <c r="G11" s="323"/>
      <c r="H11" s="323"/>
      <c r="L11" s="1"/>
      <c r="M11" s="25"/>
      <c r="N11" s="323" t="s">
        <v>143</v>
      </c>
      <c r="O11" s="323"/>
      <c r="P11" s="323"/>
      <c r="Q11" s="323"/>
      <c r="R11" s="323"/>
    </row>
    <row r="12" spans="1:18" s="2" customFormat="1" ht="18.75" customHeight="1" x14ac:dyDescent="0.2">
      <c r="A12" s="1"/>
      <c r="B12" s="5"/>
      <c r="C12" s="1"/>
      <c r="D12" s="1"/>
      <c r="E12" s="1"/>
      <c r="F12" s="1"/>
      <c r="G12" s="1"/>
      <c r="H12" s="1"/>
      <c r="L12" s="1"/>
      <c r="M12" s="5"/>
      <c r="N12" s="1"/>
      <c r="O12" s="1"/>
      <c r="P12" s="1"/>
      <c r="Q12" s="1"/>
      <c r="R12" s="1"/>
    </row>
    <row r="13" spans="1:18" s="2" customFormat="1" ht="18.75" customHeight="1" x14ac:dyDescent="0.2">
      <c r="A13" s="1"/>
      <c r="B13" s="23"/>
      <c r="C13" s="37"/>
      <c r="D13" s="322" t="s">
        <v>99</v>
      </c>
      <c r="E13" s="322"/>
      <c r="F13" s="322"/>
      <c r="G13" s="80"/>
      <c r="H13" s="324"/>
      <c r="L13" s="1"/>
      <c r="M13" s="23"/>
      <c r="N13" s="37"/>
      <c r="O13" s="322" t="s">
        <v>99</v>
      </c>
      <c r="P13" s="322"/>
      <c r="Q13" s="80"/>
      <c r="R13" s="324"/>
    </row>
    <row r="14" spans="1:18" s="2" customFormat="1" ht="18.75" customHeight="1" x14ac:dyDescent="0.2">
      <c r="A14" s="1"/>
      <c r="C14" s="51"/>
      <c r="D14" s="145">
        <f>'Daten (auszublenden)'!C24</f>
        <v>2022</v>
      </c>
      <c r="E14" s="145">
        <f>IFERROR(D14+1,"")</f>
        <v>2023</v>
      </c>
      <c r="F14" s="145">
        <f>IFERROR(E14+1,"")</f>
        <v>2024</v>
      </c>
      <c r="H14" s="324"/>
      <c r="L14" s="1"/>
      <c r="N14" s="51"/>
      <c r="O14" s="206" t="str">
        <f>O4</f>
        <v>01.01.xx-xx.xx.xx</v>
      </c>
      <c r="P14" s="206" t="str">
        <f>O5</f>
        <v>xx.xx.xx-31.12.xx</v>
      </c>
      <c r="R14" s="324"/>
    </row>
    <row r="15" spans="1:18" s="2" customFormat="1" ht="18.75" customHeight="1" x14ac:dyDescent="0.2">
      <c r="A15" s="1"/>
      <c r="B15" s="5"/>
      <c r="C15" s="143" t="s">
        <v>28</v>
      </c>
      <c r="D15" s="32"/>
      <c r="E15" s="32"/>
      <c r="F15" s="32"/>
      <c r="H15" s="324"/>
      <c r="L15" s="1"/>
      <c r="M15" s="5"/>
      <c r="N15" s="202" t="s">
        <v>28</v>
      </c>
      <c r="O15" s="32"/>
      <c r="P15" s="32"/>
      <c r="R15" s="324"/>
    </row>
    <row r="16" spans="1:18" s="2" customFormat="1" ht="18.75" customHeight="1" x14ac:dyDescent="0.25">
      <c r="A16" s="1"/>
      <c r="B16" s="5"/>
      <c r="C16" s="6"/>
      <c r="D16" s="7"/>
      <c r="E16" s="7"/>
      <c r="F16"/>
      <c r="G16"/>
      <c r="H16"/>
      <c r="L16" s="1"/>
      <c r="M16" s="5"/>
      <c r="N16" s="6"/>
      <c r="O16" s="7"/>
      <c r="P16" s="7"/>
      <c r="Q16"/>
      <c r="R16"/>
    </row>
    <row r="17" spans="1:19" s="2" customFormat="1" ht="6.75" customHeight="1" x14ac:dyDescent="0.2">
      <c r="A17" s="3"/>
      <c r="B17" s="3"/>
      <c r="C17" s="4"/>
      <c r="D17" s="1"/>
      <c r="E17" s="1"/>
      <c r="L17" s="3"/>
      <c r="M17" s="3"/>
      <c r="N17" s="4"/>
      <c r="O17" s="1"/>
      <c r="P17" s="1"/>
    </row>
    <row r="18" spans="1:19" s="2" customFormat="1" ht="18" customHeight="1" x14ac:dyDescent="0.25">
      <c r="B18" s="287" t="s">
        <v>108</v>
      </c>
      <c r="C18" s="287"/>
      <c r="D18" s="287"/>
      <c r="E18" s="287"/>
      <c r="F18" s="287"/>
      <c r="G18" s="287"/>
      <c r="H18" s="287"/>
      <c r="I18"/>
      <c r="M18" s="287" t="s">
        <v>108</v>
      </c>
      <c r="N18" s="287"/>
      <c r="O18" s="287"/>
      <c r="P18" s="287"/>
      <c r="Q18" s="287"/>
      <c r="R18" s="287"/>
      <c r="S18"/>
    </row>
    <row r="19" spans="1:19" s="2" customFormat="1" ht="6" customHeight="1" x14ac:dyDescent="0.25">
      <c r="I19"/>
      <c r="S19"/>
    </row>
    <row r="20" spans="1:19" s="2" customFormat="1" ht="129.94999999999999" customHeight="1" x14ac:dyDescent="0.2">
      <c r="A20" s="25"/>
      <c r="B20" s="25"/>
      <c r="C20" s="332" t="s">
        <v>163</v>
      </c>
      <c r="D20" s="332"/>
      <c r="E20" s="332"/>
      <c r="F20" s="332"/>
      <c r="G20" s="332"/>
      <c r="H20" s="332"/>
      <c r="I20" s="31"/>
      <c r="J20" s="208"/>
      <c r="L20" s="25"/>
      <c r="M20" s="25"/>
      <c r="N20" s="325" t="s">
        <v>180</v>
      </c>
      <c r="O20" s="325"/>
      <c r="P20" s="325"/>
      <c r="Q20" s="325"/>
      <c r="R20" s="325"/>
      <c r="S20" s="31"/>
    </row>
    <row r="21" spans="1:19" s="2" customFormat="1" ht="6" customHeight="1" x14ac:dyDescent="0.2">
      <c r="C21" s="24"/>
      <c r="D21" s="24"/>
      <c r="E21" s="24"/>
      <c r="F21" s="24"/>
      <c r="G21" s="24"/>
      <c r="H21" s="24"/>
      <c r="I21" s="24"/>
      <c r="N21" s="24"/>
      <c r="O21" s="24"/>
      <c r="P21" s="24"/>
      <c r="Q21" s="24"/>
      <c r="R21" s="24"/>
      <c r="S21" s="24"/>
    </row>
    <row r="22" spans="1:19" s="1" customFormat="1" ht="18.95" customHeight="1" x14ac:dyDescent="0.2">
      <c r="A22" s="23"/>
      <c r="B22" s="23"/>
      <c r="C22" s="37"/>
      <c r="D22" s="322" t="s">
        <v>99</v>
      </c>
      <c r="E22" s="322"/>
      <c r="F22" s="322"/>
      <c r="G22" s="320" t="str">
        <f>CONCATENATE("Ø-"&amp;" "&amp;"Veränderung"&amp;" "&amp;D23&amp;"-"&amp;F23)</f>
        <v>Ø- Veränderung 2022-2024</v>
      </c>
      <c r="H22" s="38"/>
      <c r="I22" s="38"/>
      <c r="J22" s="38"/>
      <c r="L22" s="23"/>
      <c r="M22" s="23"/>
      <c r="N22" s="37"/>
      <c r="O22" s="322" t="s">
        <v>99</v>
      </c>
      <c r="P22" s="322"/>
      <c r="Q22" s="320" t="s">
        <v>173</v>
      </c>
      <c r="R22" s="38"/>
      <c r="S22" s="38"/>
    </row>
    <row r="23" spans="1:19" s="2" customFormat="1" ht="18.95" customHeight="1" x14ac:dyDescent="0.2">
      <c r="C23" s="51" t="s">
        <v>37</v>
      </c>
      <c r="D23" s="110">
        <f>D14</f>
        <v>2022</v>
      </c>
      <c r="E23" s="110">
        <f>E14</f>
        <v>2023</v>
      </c>
      <c r="F23" s="115">
        <f>F14</f>
        <v>2024</v>
      </c>
      <c r="G23" s="321"/>
      <c r="N23" s="51" t="s">
        <v>37</v>
      </c>
      <c r="O23" s="204" t="str">
        <f>O14</f>
        <v>01.01.xx-xx.xx.xx</v>
      </c>
      <c r="P23" s="204" t="str">
        <f>P14</f>
        <v>xx.xx.xx-31.12.xx</v>
      </c>
      <c r="Q23" s="321"/>
    </row>
    <row r="24" spans="1:19" s="2" customFormat="1" ht="15" customHeight="1" x14ac:dyDescent="0.2">
      <c r="A24" s="105"/>
      <c r="B24" s="106"/>
      <c r="C24" s="52"/>
      <c r="D24" s="28"/>
      <c r="E24" s="28"/>
      <c r="F24" s="28"/>
      <c r="G24" s="53" t="str">
        <f>IF(ISERROR(F24/D24),"",(F24/D24)^(1/(MID($F$23,1,4)-MID($D$23,1,4)))-1)</f>
        <v/>
      </c>
      <c r="H24" s="317" t="s">
        <v>136</v>
      </c>
      <c r="L24" s="105"/>
      <c r="M24" s="106"/>
      <c r="N24" s="52"/>
      <c r="O24" s="28"/>
      <c r="P24" s="28"/>
      <c r="Q24" s="53" t="str">
        <f t="shared" ref="Q24:Q25" si="0">IF(ISERROR(P24/O24),"",((P24/O24)^(1/1))-1)</f>
        <v/>
      </c>
      <c r="R24" s="317" t="s">
        <v>136</v>
      </c>
    </row>
    <row r="25" spans="1:19" s="2" customFormat="1" ht="15" customHeight="1" x14ac:dyDescent="0.2">
      <c r="A25" s="105"/>
      <c r="B25" s="106"/>
      <c r="C25" s="52"/>
      <c r="D25" s="28"/>
      <c r="E25" s="28"/>
      <c r="F25" s="28"/>
      <c r="G25" s="53" t="str">
        <f t="shared" ref="G25:G39" si="1">IF(ISERROR(F25/D25),"",(F25/D25)^(1/(MID($F$23,1,4)-MID($D$23,1,4)))-1)</f>
        <v/>
      </c>
      <c r="H25" s="318"/>
      <c r="L25" s="105"/>
      <c r="M25" s="106"/>
      <c r="N25" s="52"/>
      <c r="O25" s="28"/>
      <c r="P25" s="28"/>
      <c r="Q25" s="53" t="str">
        <f t="shared" si="0"/>
        <v/>
      </c>
      <c r="R25" s="318"/>
    </row>
    <row r="26" spans="1:19" s="2" customFormat="1" ht="15" customHeight="1" x14ac:dyDescent="0.2">
      <c r="A26" s="105"/>
      <c r="B26" s="106"/>
      <c r="C26" s="43"/>
      <c r="D26" s="28"/>
      <c r="E26" s="28"/>
      <c r="F26" s="28"/>
      <c r="G26" s="53" t="str">
        <f t="shared" si="1"/>
        <v/>
      </c>
      <c r="H26" s="318"/>
      <c r="L26" s="105"/>
      <c r="M26" s="106"/>
      <c r="N26" s="43"/>
      <c r="O26" s="28"/>
      <c r="P26" s="28"/>
      <c r="Q26" s="53" t="str">
        <f>IF(ISERROR(P26/O26),"",((P26/O26)^(1/1))-1)</f>
        <v/>
      </c>
      <c r="R26" s="318"/>
    </row>
    <row r="27" spans="1:19" s="2" customFormat="1" ht="15" customHeight="1" x14ac:dyDescent="0.2">
      <c r="A27" s="105"/>
      <c r="B27" s="106"/>
      <c r="C27" s="27"/>
      <c r="D27" s="28"/>
      <c r="E27" s="28"/>
      <c r="F27" s="28"/>
      <c r="G27" s="53" t="str">
        <f t="shared" si="1"/>
        <v/>
      </c>
      <c r="H27" s="318"/>
      <c r="L27" s="105"/>
      <c r="M27" s="106"/>
      <c r="N27" s="27"/>
      <c r="O27" s="28"/>
      <c r="P27" s="28"/>
      <c r="Q27" s="53" t="str">
        <f t="shared" ref="Q27:Q38" si="2">IF(ISERROR(P27/O27),"",((P27/O27)^(1/1))-1)</f>
        <v/>
      </c>
      <c r="R27" s="318"/>
    </row>
    <row r="28" spans="1:19" s="2" customFormat="1" ht="15" customHeight="1" x14ac:dyDescent="0.2">
      <c r="A28" s="105"/>
      <c r="B28" s="106"/>
      <c r="C28" s="27"/>
      <c r="D28" s="28"/>
      <c r="E28" s="28"/>
      <c r="F28" s="28"/>
      <c r="G28" s="53" t="str">
        <f t="shared" si="1"/>
        <v/>
      </c>
      <c r="H28" s="318"/>
      <c r="L28" s="105"/>
      <c r="M28" s="106"/>
      <c r="N28" s="27"/>
      <c r="O28" s="28"/>
      <c r="P28" s="28"/>
      <c r="Q28" s="53" t="str">
        <f t="shared" si="2"/>
        <v/>
      </c>
      <c r="R28" s="318"/>
    </row>
    <row r="29" spans="1:19" s="2" customFormat="1" ht="15" customHeight="1" x14ac:dyDescent="0.2">
      <c r="A29" s="105"/>
      <c r="B29" s="106"/>
      <c r="C29" s="27"/>
      <c r="D29" s="28"/>
      <c r="E29" s="28"/>
      <c r="F29" s="28"/>
      <c r="G29" s="53" t="str">
        <f t="shared" si="1"/>
        <v/>
      </c>
      <c r="H29" s="318"/>
      <c r="L29" s="105"/>
      <c r="M29" s="106"/>
      <c r="N29" s="27"/>
      <c r="O29" s="28"/>
      <c r="P29" s="28"/>
      <c r="Q29" s="53" t="str">
        <f t="shared" si="2"/>
        <v/>
      </c>
      <c r="R29" s="318"/>
    </row>
    <row r="30" spans="1:19" s="2" customFormat="1" ht="15" customHeight="1" x14ac:dyDescent="0.2">
      <c r="A30" s="105"/>
      <c r="B30" s="106"/>
      <c r="C30" s="27"/>
      <c r="D30" s="28"/>
      <c r="E30" s="28"/>
      <c r="F30" s="28"/>
      <c r="G30" s="53" t="str">
        <f t="shared" si="1"/>
        <v/>
      </c>
      <c r="H30" s="318"/>
      <c r="L30" s="105"/>
      <c r="M30" s="106"/>
      <c r="N30" s="27"/>
      <c r="O30" s="28"/>
      <c r="P30" s="28"/>
      <c r="Q30" s="53" t="str">
        <f t="shared" si="2"/>
        <v/>
      </c>
      <c r="R30" s="318"/>
    </row>
    <row r="31" spans="1:19" s="2" customFormat="1" ht="15" customHeight="1" x14ac:dyDescent="0.2">
      <c r="A31" s="105"/>
      <c r="B31" s="106"/>
      <c r="C31" s="27"/>
      <c r="D31" s="28"/>
      <c r="E31" s="28"/>
      <c r="F31" s="28"/>
      <c r="G31" s="53" t="str">
        <f t="shared" si="1"/>
        <v/>
      </c>
      <c r="H31" s="318"/>
      <c r="L31" s="105"/>
      <c r="M31" s="106"/>
      <c r="N31" s="27"/>
      <c r="O31" s="28"/>
      <c r="P31" s="28"/>
      <c r="Q31" s="53" t="str">
        <f t="shared" si="2"/>
        <v/>
      </c>
      <c r="R31" s="318"/>
    </row>
    <row r="32" spans="1:19" s="2" customFormat="1" ht="15" customHeight="1" x14ac:dyDescent="0.2">
      <c r="A32" s="105"/>
      <c r="B32" s="106"/>
      <c r="C32" s="27"/>
      <c r="D32" s="28"/>
      <c r="E32" s="28"/>
      <c r="F32" s="28"/>
      <c r="G32" s="53" t="str">
        <f t="shared" si="1"/>
        <v/>
      </c>
      <c r="H32" s="318"/>
      <c r="L32" s="105"/>
      <c r="M32" s="106"/>
      <c r="N32" s="27"/>
      <c r="O32" s="28"/>
      <c r="P32" s="28"/>
      <c r="Q32" s="53" t="str">
        <f t="shared" si="2"/>
        <v/>
      </c>
      <c r="R32" s="318"/>
    </row>
    <row r="33" spans="1:18" s="2" customFormat="1" ht="15" customHeight="1" x14ac:dyDescent="0.2">
      <c r="A33" s="105"/>
      <c r="B33" s="106"/>
      <c r="C33" s="27"/>
      <c r="D33" s="28"/>
      <c r="E33" s="28"/>
      <c r="F33" s="28"/>
      <c r="G33" s="53" t="str">
        <f t="shared" si="1"/>
        <v/>
      </c>
      <c r="H33" s="318"/>
      <c r="L33" s="105"/>
      <c r="M33" s="106"/>
      <c r="N33" s="27"/>
      <c r="O33" s="28"/>
      <c r="P33" s="28"/>
      <c r="Q33" s="53" t="str">
        <f t="shared" si="2"/>
        <v/>
      </c>
      <c r="R33" s="318"/>
    </row>
    <row r="34" spans="1:18" s="2" customFormat="1" ht="15" customHeight="1" x14ac:dyDescent="0.2">
      <c r="A34" s="105"/>
      <c r="B34" s="106"/>
      <c r="C34" s="27"/>
      <c r="D34" s="28"/>
      <c r="E34" s="28"/>
      <c r="F34" s="28"/>
      <c r="G34" s="53" t="str">
        <f t="shared" si="1"/>
        <v/>
      </c>
      <c r="H34" s="318"/>
      <c r="L34" s="105"/>
      <c r="M34" s="106"/>
      <c r="N34" s="27"/>
      <c r="O34" s="28"/>
      <c r="P34" s="28"/>
      <c r="Q34" s="53" t="str">
        <f t="shared" si="2"/>
        <v/>
      </c>
      <c r="R34" s="318"/>
    </row>
    <row r="35" spans="1:18" s="2" customFormat="1" ht="15" customHeight="1" x14ac:dyDescent="0.2">
      <c r="A35" s="105"/>
      <c r="B35" s="106"/>
      <c r="C35" s="27"/>
      <c r="D35" s="28"/>
      <c r="E35" s="28"/>
      <c r="F35" s="28"/>
      <c r="G35" s="53" t="str">
        <f t="shared" si="1"/>
        <v/>
      </c>
      <c r="H35" s="318"/>
      <c r="L35" s="105"/>
      <c r="M35" s="106"/>
      <c r="N35" s="27"/>
      <c r="O35" s="28"/>
      <c r="P35" s="28"/>
      <c r="Q35" s="53" t="str">
        <f t="shared" si="2"/>
        <v/>
      </c>
      <c r="R35" s="318"/>
    </row>
    <row r="36" spans="1:18" s="2" customFormat="1" ht="15" customHeight="1" x14ac:dyDescent="0.2">
      <c r="A36" s="105"/>
      <c r="B36" s="106"/>
      <c r="C36" s="27"/>
      <c r="D36" s="28"/>
      <c r="E36" s="28"/>
      <c r="F36" s="28"/>
      <c r="G36" s="53" t="str">
        <f t="shared" si="1"/>
        <v/>
      </c>
      <c r="H36" s="318"/>
      <c r="L36" s="105"/>
      <c r="M36" s="106"/>
      <c r="N36" s="27"/>
      <c r="O36" s="28"/>
      <c r="P36" s="28"/>
      <c r="Q36" s="53" t="str">
        <f t="shared" si="2"/>
        <v/>
      </c>
      <c r="R36" s="318"/>
    </row>
    <row r="37" spans="1:18" s="2" customFormat="1" ht="15" customHeight="1" x14ac:dyDescent="0.2">
      <c r="A37" s="105"/>
      <c r="B37" s="106"/>
      <c r="C37" s="27"/>
      <c r="D37" s="28"/>
      <c r="E37" s="28"/>
      <c r="F37" s="28"/>
      <c r="G37" s="53" t="str">
        <f t="shared" si="1"/>
        <v/>
      </c>
      <c r="H37" s="318"/>
      <c r="L37" s="105"/>
      <c r="M37" s="106"/>
      <c r="N37" s="27"/>
      <c r="O37" s="28"/>
      <c r="P37" s="28"/>
      <c r="Q37" s="53" t="str">
        <f t="shared" si="2"/>
        <v/>
      </c>
      <c r="R37" s="318"/>
    </row>
    <row r="38" spans="1:18" s="2" customFormat="1" ht="15" customHeight="1" x14ac:dyDescent="0.2">
      <c r="A38" s="105"/>
      <c r="B38" s="106"/>
      <c r="C38" s="27"/>
      <c r="D38" s="28"/>
      <c r="E38" s="28"/>
      <c r="F38" s="28"/>
      <c r="G38" s="53" t="str">
        <f t="shared" si="1"/>
        <v/>
      </c>
      <c r="H38" s="319"/>
      <c r="L38" s="105"/>
      <c r="M38" s="106"/>
      <c r="N38" s="27"/>
      <c r="O38" s="28"/>
      <c r="P38" s="28"/>
      <c r="Q38" s="53" t="str">
        <f t="shared" si="2"/>
        <v/>
      </c>
      <c r="R38" s="319"/>
    </row>
    <row r="39" spans="1:18" s="2" customFormat="1" ht="15" hidden="1" customHeight="1" x14ac:dyDescent="0.2">
      <c r="A39" s="105"/>
      <c r="B39" s="106"/>
      <c r="C39" s="44" t="s">
        <v>26</v>
      </c>
      <c r="D39" s="30" t="str">
        <f>IFERROR(D75/D57,"")</f>
        <v/>
      </c>
      <c r="E39" s="30" t="str">
        <f>IFERROR(E75/E57,"")</f>
        <v/>
      </c>
      <c r="F39" s="30" t="str">
        <f>IFERROR(F75/F57,"")</f>
        <v/>
      </c>
      <c r="G39" s="155" t="str">
        <f t="shared" si="1"/>
        <v/>
      </c>
      <c r="H39" s="101"/>
      <c r="L39" s="105"/>
      <c r="M39" s="106"/>
      <c r="N39" s="44" t="s">
        <v>26</v>
      </c>
      <c r="O39" s="30" t="str">
        <f>IFERROR(O75/O57,"")</f>
        <v/>
      </c>
      <c r="P39" s="30" t="str">
        <f>IFERROR(P75/P57,"")</f>
        <v/>
      </c>
      <c r="Q39" s="155" t="str">
        <f>IF(ISERROR(#REF!/O39),"",(#REF!/O39)^(1/(MID($F$23,1,4)-MID($D$23,1,4)))-1)</f>
        <v/>
      </c>
      <c r="R39" s="101"/>
    </row>
    <row r="40" spans="1:18" s="2" customFormat="1" ht="6" customHeight="1" x14ac:dyDescent="0.2">
      <c r="A40" s="25"/>
      <c r="B40" s="25"/>
      <c r="H40" s="249"/>
      <c r="L40" s="25"/>
      <c r="M40" s="25"/>
      <c r="R40" s="156"/>
    </row>
    <row r="41" spans="1:18" s="2" customFormat="1" ht="18" customHeight="1" x14ac:dyDescent="0.2">
      <c r="A41" s="25"/>
      <c r="B41" s="25"/>
      <c r="C41" s="2" t="s">
        <v>38</v>
      </c>
      <c r="H41" s="248"/>
      <c r="L41" s="25"/>
      <c r="M41" s="25"/>
      <c r="N41" s="2" t="s">
        <v>38</v>
      </c>
      <c r="R41" s="117"/>
    </row>
    <row r="42" spans="1:18" s="2" customFormat="1" ht="15" customHeight="1" x14ac:dyDescent="0.2">
      <c r="A42" s="315"/>
      <c r="B42" s="316"/>
      <c r="C42" s="45" t="str">
        <f t="shared" ref="C42:C56" si="3">IF(C24="","",C24)</f>
        <v/>
      </c>
      <c r="D42" s="32"/>
      <c r="E42" s="32"/>
      <c r="F42" s="32"/>
      <c r="G42" s="53" t="str">
        <f t="shared" ref="G42:G57" si="4">IF(ISERROR(F42/D42),"",(F42/D42)^(1/(MID($F$23,1,4)-MID($D$23,1,4)))-1)</f>
        <v/>
      </c>
      <c r="H42" s="317" t="s">
        <v>136</v>
      </c>
      <c r="L42" s="315"/>
      <c r="M42" s="316"/>
      <c r="N42" s="45" t="str">
        <f t="shared" ref="N42:N56" si="5">IF(N24="","",N24)</f>
        <v/>
      </c>
      <c r="O42" s="32"/>
      <c r="P42" s="32"/>
      <c r="Q42" s="53" t="str">
        <f>IF(ISERROR(P42/O42),"",((P42/O42)^(1/1))-1)</f>
        <v/>
      </c>
      <c r="R42" s="317" t="s">
        <v>136</v>
      </c>
    </row>
    <row r="43" spans="1:18" s="2" customFormat="1" ht="15" customHeight="1" x14ac:dyDescent="0.2">
      <c r="A43" s="315"/>
      <c r="B43" s="316"/>
      <c r="C43" s="45" t="str">
        <f t="shared" si="3"/>
        <v/>
      </c>
      <c r="D43" s="32"/>
      <c r="E43" s="32"/>
      <c r="F43" s="32"/>
      <c r="G43" s="53" t="str">
        <f t="shared" si="4"/>
        <v/>
      </c>
      <c r="H43" s="318"/>
      <c r="L43" s="315"/>
      <c r="M43" s="316"/>
      <c r="N43" s="45" t="str">
        <f t="shared" si="5"/>
        <v/>
      </c>
      <c r="O43" s="32"/>
      <c r="P43" s="32"/>
      <c r="Q43" s="53" t="str">
        <f t="shared" ref="Q43:Q57" si="6">IF(ISERROR(P43/O43),"",((P43/O43)^(1/1))-1)</f>
        <v/>
      </c>
      <c r="R43" s="318"/>
    </row>
    <row r="44" spans="1:18" s="2" customFormat="1" ht="15" customHeight="1" x14ac:dyDescent="0.2">
      <c r="A44" s="315"/>
      <c r="B44" s="316"/>
      <c r="C44" s="45" t="str">
        <f t="shared" si="3"/>
        <v/>
      </c>
      <c r="D44" s="32"/>
      <c r="E44" s="32"/>
      <c r="F44" s="32"/>
      <c r="G44" s="53" t="str">
        <f t="shared" si="4"/>
        <v/>
      </c>
      <c r="H44" s="318"/>
      <c r="L44" s="315"/>
      <c r="M44" s="316"/>
      <c r="N44" s="45" t="str">
        <f t="shared" si="5"/>
        <v/>
      </c>
      <c r="O44" s="32"/>
      <c r="P44" s="32"/>
      <c r="Q44" s="53" t="str">
        <f t="shared" si="6"/>
        <v/>
      </c>
      <c r="R44" s="318"/>
    </row>
    <row r="45" spans="1:18" s="2" customFormat="1" ht="15" customHeight="1" x14ac:dyDescent="0.2">
      <c r="A45" s="315"/>
      <c r="B45" s="316"/>
      <c r="C45" s="45" t="str">
        <f t="shared" si="3"/>
        <v/>
      </c>
      <c r="D45" s="32"/>
      <c r="E45" s="32"/>
      <c r="F45" s="32"/>
      <c r="G45" s="53" t="str">
        <f t="shared" si="4"/>
        <v/>
      </c>
      <c r="H45" s="318"/>
      <c r="L45" s="315"/>
      <c r="M45" s="316"/>
      <c r="N45" s="45" t="str">
        <f t="shared" si="5"/>
        <v/>
      </c>
      <c r="O45" s="32"/>
      <c r="P45" s="32"/>
      <c r="Q45" s="53" t="str">
        <f t="shared" si="6"/>
        <v/>
      </c>
      <c r="R45" s="318"/>
    </row>
    <row r="46" spans="1:18" s="2" customFormat="1" ht="15" customHeight="1" x14ac:dyDescent="0.2">
      <c r="A46" s="315"/>
      <c r="B46" s="316"/>
      <c r="C46" s="45" t="str">
        <f t="shared" si="3"/>
        <v/>
      </c>
      <c r="D46" s="32"/>
      <c r="E46" s="32"/>
      <c r="F46" s="32"/>
      <c r="G46" s="53" t="str">
        <f t="shared" si="4"/>
        <v/>
      </c>
      <c r="H46" s="318"/>
      <c r="L46" s="315"/>
      <c r="M46" s="316"/>
      <c r="N46" s="45" t="str">
        <f t="shared" si="5"/>
        <v/>
      </c>
      <c r="O46" s="32"/>
      <c r="P46" s="32"/>
      <c r="Q46" s="53" t="str">
        <f t="shared" si="6"/>
        <v/>
      </c>
      <c r="R46" s="318"/>
    </row>
    <row r="47" spans="1:18" s="2" customFormat="1" ht="15" customHeight="1" x14ac:dyDescent="0.2">
      <c r="A47" s="105"/>
      <c r="B47" s="106"/>
      <c r="C47" s="45" t="str">
        <f t="shared" si="3"/>
        <v/>
      </c>
      <c r="D47" s="32"/>
      <c r="E47" s="32"/>
      <c r="F47" s="32"/>
      <c r="G47" s="53" t="str">
        <f t="shared" si="4"/>
        <v/>
      </c>
      <c r="H47" s="318"/>
      <c r="L47" s="105"/>
      <c r="M47" s="106"/>
      <c r="N47" s="45" t="str">
        <f t="shared" si="5"/>
        <v/>
      </c>
      <c r="O47" s="32"/>
      <c r="P47" s="32"/>
      <c r="Q47" s="53" t="str">
        <f t="shared" si="6"/>
        <v/>
      </c>
      <c r="R47" s="318"/>
    </row>
    <row r="48" spans="1:18" s="2" customFormat="1" ht="15" customHeight="1" x14ac:dyDescent="0.2">
      <c r="A48" s="105"/>
      <c r="B48" s="106"/>
      <c r="C48" s="45" t="str">
        <f t="shared" si="3"/>
        <v/>
      </c>
      <c r="D48" s="32"/>
      <c r="E48" s="32"/>
      <c r="F48" s="32"/>
      <c r="G48" s="53" t="str">
        <f t="shared" si="4"/>
        <v/>
      </c>
      <c r="H48" s="318"/>
      <c r="L48" s="105"/>
      <c r="M48" s="106"/>
      <c r="N48" s="45" t="str">
        <f t="shared" si="5"/>
        <v/>
      </c>
      <c r="O48" s="32"/>
      <c r="P48" s="32"/>
      <c r="Q48" s="53" t="str">
        <f t="shared" si="6"/>
        <v/>
      </c>
      <c r="R48" s="318"/>
    </row>
    <row r="49" spans="1:19" s="2" customFormat="1" ht="15" customHeight="1" x14ac:dyDescent="0.2">
      <c r="A49" s="105"/>
      <c r="B49" s="106"/>
      <c r="C49" s="45" t="str">
        <f t="shared" si="3"/>
        <v/>
      </c>
      <c r="D49" s="32"/>
      <c r="E49" s="32"/>
      <c r="F49" s="32"/>
      <c r="G49" s="53" t="str">
        <f t="shared" si="4"/>
        <v/>
      </c>
      <c r="H49" s="318"/>
      <c r="L49" s="105"/>
      <c r="M49" s="106"/>
      <c r="N49" s="45" t="str">
        <f t="shared" si="5"/>
        <v/>
      </c>
      <c r="O49" s="32"/>
      <c r="P49" s="32"/>
      <c r="Q49" s="53" t="str">
        <f t="shared" si="6"/>
        <v/>
      </c>
      <c r="R49" s="318"/>
    </row>
    <row r="50" spans="1:19" s="2" customFormat="1" ht="15" customHeight="1" x14ac:dyDescent="0.2">
      <c r="A50" s="105"/>
      <c r="B50" s="106"/>
      <c r="C50" s="45" t="str">
        <f t="shared" si="3"/>
        <v/>
      </c>
      <c r="D50" s="32"/>
      <c r="E50" s="32"/>
      <c r="F50" s="32"/>
      <c r="G50" s="53" t="str">
        <f t="shared" si="4"/>
        <v/>
      </c>
      <c r="H50" s="318"/>
      <c r="L50" s="105"/>
      <c r="M50" s="106"/>
      <c r="N50" s="45" t="str">
        <f t="shared" si="5"/>
        <v/>
      </c>
      <c r="O50" s="32"/>
      <c r="P50" s="32"/>
      <c r="Q50" s="53" t="str">
        <f t="shared" si="6"/>
        <v/>
      </c>
      <c r="R50" s="318"/>
    </row>
    <row r="51" spans="1:19" s="2" customFormat="1" ht="15" customHeight="1" x14ac:dyDescent="0.2">
      <c r="A51" s="105"/>
      <c r="B51" s="106"/>
      <c r="C51" s="45" t="str">
        <f t="shared" si="3"/>
        <v/>
      </c>
      <c r="D51" s="32"/>
      <c r="E51" s="32"/>
      <c r="F51" s="32"/>
      <c r="G51" s="53" t="str">
        <f t="shared" si="4"/>
        <v/>
      </c>
      <c r="H51" s="318"/>
      <c r="L51" s="105"/>
      <c r="M51" s="106"/>
      <c r="N51" s="45" t="str">
        <f t="shared" si="5"/>
        <v/>
      </c>
      <c r="O51" s="32"/>
      <c r="P51" s="32"/>
      <c r="Q51" s="53" t="str">
        <f t="shared" si="6"/>
        <v/>
      </c>
      <c r="R51" s="318"/>
    </row>
    <row r="52" spans="1:19" s="2" customFormat="1" ht="15" customHeight="1" x14ac:dyDescent="0.2">
      <c r="A52" s="105"/>
      <c r="B52" s="106"/>
      <c r="C52" s="45" t="str">
        <f t="shared" si="3"/>
        <v/>
      </c>
      <c r="D52" s="32"/>
      <c r="E52" s="32"/>
      <c r="F52" s="32"/>
      <c r="G52" s="53" t="str">
        <f t="shared" si="4"/>
        <v/>
      </c>
      <c r="H52" s="318"/>
      <c r="L52" s="105"/>
      <c r="M52" s="106"/>
      <c r="N52" s="45" t="str">
        <f t="shared" si="5"/>
        <v/>
      </c>
      <c r="O52" s="32"/>
      <c r="P52" s="32"/>
      <c r="Q52" s="53" t="str">
        <f t="shared" si="6"/>
        <v/>
      </c>
      <c r="R52" s="318"/>
    </row>
    <row r="53" spans="1:19" s="2" customFormat="1" ht="15" customHeight="1" x14ac:dyDescent="0.2">
      <c r="A53" s="105"/>
      <c r="B53" s="106"/>
      <c r="C53" s="45" t="str">
        <f t="shared" si="3"/>
        <v/>
      </c>
      <c r="D53" s="32"/>
      <c r="E53" s="32"/>
      <c r="F53" s="32"/>
      <c r="G53" s="53" t="str">
        <f t="shared" si="4"/>
        <v/>
      </c>
      <c r="H53" s="318"/>
      <c r="L53" s="105"/>
      <c r="M53" s="106"/>
      <c r="N53" s="45" t="str">
        <f t="shared" si="5"/>
        <v/>
      </c>
      <c r="O53" s="32"/>
      <c r="P53" s="32"/>
      <c r="Q53" s="53" t="str">
        <f t="shared" si="6"/>
        <v/>
      </c>
      <c r="R53" s="318"/>
    </row>
    <row r="54" spans="1:19" s="2" customFormat="1" ht="15" customHeight="1" x14ac:dyDescent="0.2">
      <c r="A54" s="105"/>
      <c r="B54" s="106"/>
      <c r="C54" s="45" t="str">
        <f t="shared" si="3"/>
        <v/>
      </c>
      <c r="D54" s="32"/>
      <c r="E54" s="32"/>
      <c r="F54" s="32"/>
      <c r="G54" s="53" t="str">
        <f t="shared" si="4"/>
        <v/>
      </c>
      <c r="H54" s="318"/>
      <c r="L54" s="105"/>
      <c r="M54" s="106"/>
      <c r="N54" s="45" t="str">
        <f t="shared" si="5"/>
        <v/>
      </c>
      <c r="O54" s="32"/>
      <c r="P54" s="32"/>
      <c r="Q54" s="53" t="str">
        <f t="shared" si="6"/>
        <v/>
      </c>
      <c r="R54" s="318"/>
    </row>
    <row r="55" spans="1:19" s="2" customFormat="1" ht="15" customHeight="1" x14ac:dyDescent="0.2">
      <c r="A55" s="105"/>
      <c r="B55" s="106"/>
      <c r="C55" s="45" t="str">
        <f t="shared" si="3"/>
        <v/>
      </c>
      <c r="D55" s="32"/>
      <c r="E55" s="32"/>
      <c r="F55" s="32"/>
      <c r="G55" s="53" t="str">
        <f t="shared" si="4"/>
        <v/>
      </c>
      <c r="H55" s="318"/>
      <c r="L55" s="105"/>
      <c r="M55" s="106"/>
      <c r="N55" s="45" t="str">
        <f t="shared" si="5"/>
        <v/>
      </c>
      <c r="O55" s="32"/>
      <c r="P55" s="32"/>
      <c r="Q55" s="53" t="str">
        <f t="shared" si="6"/>
        <v/>
      </c>
      <c r="R55" s="318"/>
    </row>
    <row r="56" spans="1:19" s="2" customFormat="1" ht="15" customHeight="1" x14ac:dyDescent="0.2">
      <c r="A56" s="105"/>
      <c r="B56" s="106"/>
      <c r="C56" s="45" t="str">
        <f t="shared" si="3"/>
        <v/>
      </c>
      <c r="D56" s="32"/>
      <c r="E56" s="32"/>
      <c r="F56" s="32"/>
      <c r="G56" s="53" t="str">
        <f t="shared" si="4"/>
        <v/>
      </c>
      <c r="H56" s="318"/>
      <c r="L56" s="105"/>
      <c r="M56" s="106"/>
      <c r="N56" s="45" t="str">
        <f t="shared" si="5"/>
        <v/>
      </c>
      <c r="O56" s="32"/>
      <c r="P56" s="32"/>
      <c r="Q56" s="53" t="str">
        <f t="shared" si="6"/>
        <v/>
      </c>
      <c r="R56" s="318"/>
    </row>
    <row r="57" spans="1:19" s="2" customFormat="1" ht="15" customHeight="1" x14ac:dyDescent="0.2">
      <c r="A57" s="105"/>
      <c r="B57" s="106"/>
      <c r="C57" s="44" t="s">
        <v>27</v>
      </c>
      <c r="D57" s="33" t="str">
        <f>IF(SUM(D42:D56)=0,"",SUM(D42:D56))</f>
        <v/>
      </c>
      <c r="E57" s="33" t="str">
        <f>IF(SUM(E42:E56)=0,"",SUM(E42:E56))</f>
        <v/>
      </c>
      <c r="F57" s="33" t="str">
        <f>IF(SUM(F42:F56)=0,"",SUM(F42:F56))</f>
        <v/>
      </c>
      <c r="G57" s="53" t="str">
        <f t="shared" si="4"/>
        <v/>
      </c>
      <c r="H57" s="318"/>
      <c r="L57" s="105"/>
      <c r="M57" s="106"/>
      <c r="N57" s="44" t="s">
        <v>27</v>
      </c>
      <c r="O57" s="33" t="str">
        <f>IF(SUM(O42:O56)=0,"",SUM(O42:O56))</f>
        <v/>
      </c>
      <c r="P57" s="33" t="str">
        <f>IF(SUM(P42:P56)=0,"",SUM(P42:P56))</f>
        <v/>
      </c>
      <c r="Q57" s="53" t="str">
        <f t="shared" si="6"/>
        <v/>
      </c>
      <c r="R57" s="318"/>
    </row>
    <row r="58" spans="1:19" s="2" customFormat="1" ht="6" customHeight="1" x14ac:dyDescent="0.2">
      <c r="H58" s="247"/>
      <c r="I58" s="1"/>
      <c r="J58" s="1"/>
      <c r="R58" s="116"/>
      <c r="S58" s="1"/>
    </row>
    <row r="59" spans="1:19" s="2" customFormat="1" ht="18" customHeight="1" x14ac:dyDescent="0.2">
      <c r="C59" s="2" t="s">
        <v>39</v>
      </c>
      <c r="H59" s="248"/>
      <c r="I59" s="1"/>
      <c r="J59" s="1"/>
      <c r="N59" s="2" t="s">
        <v>39</v>
      </c>
      <c r="R59" s="117"/>
      <c r="S59" s="1"/>
    </row>
    <row r="60" spans="1:19" s="2" customFormat="1" ht="15" customHeight="1" x14ac:dyDescent="0.2">
      <c r="A60" s="315"/>
      <c r="B60" s="316"/>
      <c r="C60" s="45" t="str">
        <f t="shared" ref="C60:C74" si="7">IF(C42="","",C42)</f>
        <v/>
      </c>
      <c r="D60" s="33">
        <f t="shared" ref="D60:F74" si="8">D24*D42</f>
        <v>0</v>
      </c>
      <c r="E60" s="33">
        <f t="shared" si="8"/>
        <v>0</v>
      </c>
      <c r="F60" s="33">
        <f t="shared" si="8"/>
        <v>0</v>
      </c>
      <c r="G60" s="53" t="str">
        <f t="shared" ref="G60:G75" si="9">IF(ISERROR(F60/D60),"",(F60/D60)^(1/(MID($F$23,1,4)-MID($D$23,1,4)))-1)</f>
        <v/>
      </c>
      <c r="H60" s="317" t="s">
        <v>137</v>
      </c>
      <c r="I60" s="338"/>
      <c r="J60" s="1"/>
      <c r="L60" s="315"/>
      <c r="M60" s="316"/>
      <c r="N60" s="45" t="str">
        <f t="shared" ref="N60:N74" si="10">IF(N42="","",N42)</f>
        <v/>
      </c>
      <c r="O60" s="33">
        <f t="shared" ref="O60:P60" si="11">O24*O42</f>
        <v>0</v>
      </c>
      <c r="P60" s="33">
        <f t="shared" si="11"/>
        <v>0</v>
      </c>
      <c r="Q60" s="53" t="str">
        <f>IF(ISERROR(P60/O60),"",((P60/O60)^(1/1))-1)</f>
        <v/>
      </c>
      <c r="R60" s="317" t="s">
        <v>137</v>
      </c>
      <c r="S60" s="338"/>
    </row>
    <row r="61" spans="1:19" s="2" customFormat="1" ht="15" customHeight="1" x14ac:dyDescent="0.2">
      <c r="A61" s="315"/>
      <c r="B61" s="316"/>
      <c r="C61" s="45" t="str">
        <f t="shared" si="7"/>
        <v/>
      </c>
      <c r="D61" s="33">
        <f t="shared" si="8"/>
        <v>0</v>
      </c>
      <c r="E61" s="33">
        <f t="shared" si="8"/>
        <v>0</v>
      </c>
      <c r="F61" s="33">
        <f t="shared" si="8"/>
        <v>0</v>
      </c>
      <c r="G61" s="53" t="str">
        <f t="shared" si="9"/>
        <v/>
      </c>
      <c r="H61" s="318"/>
      <c r="I61" s="338"/>
      <c r="J61" s="1"/>
      <c r="L61" s="315"/>
      <c r="M61" s="316"/>
      <c r="N61" s="45" t="str">
        <f t="shared" si="10"/>
        <v/>
      </c>
      <c r="O61" s="33">
        <f t="shared" ref="O61:P61" si="12">O25*O43</f>
        <v>0</v>
      </c>
      <c r="P61" s="33">
        <f t="shared" si="12"/>
        <v>0</v>
      </c>
      <c r="Q61" s="53" t="str">
        <f t="shared" ref="Q61:Q75" si="13">IF(ISERROR(P61/O61),"",((P61/O61)^(1/1))-1)</f>
        <v/>
      </c>
      <c r="R61" s="318"/>
      <c r="S61" s="338"/>
    </row>
    <row r="62" spans="1:19" s="2" customFormat="1" ht="15" customHeight="1" x14ac:dyDescent="0.2">
      <c r="A62" s="315"/>
      <c r="B62" s="316"/>
      <c r="C62" s="45" t="str">
        <f t="shared" si="7"/>
        <v/>
      </c>
      <c r="D62" s="33">
        <f t="shared" si="8"/>
        <v>0</v>
      </c>
      <c r="E62" s="33">
        <f t="shared" si="8"/>
        <v>0</v>
      </c>
      <c r="F62" s="33">
        <f t="shared" si="8"/>
        <v>0</v>
      </c>
      <c r="G62" s="53" t="str">
        <f t="shared" si="9"/>
        <v/>
      </c>
      <c r="H62" s="318"/>
      <c r="I62" s="338"/>
      <c r="J62" s="1"/>
      <c r="L62" s="315"/>
      <c r="M62" s="316"/>
      <c r="N62" s="45" t="str">
        <f t="shared" si="10"/>
        <v/>
      </c>
      <c r="O62" s="33">
        <f t="shared" ref="O62:P62" si="14">O26*O44</f>
        <v>0</v>
      </c>
      <c r="P62" s="33">
        <f t="shared" si="14"/>
        <v>0</v>
      </c>
      <c r="Q62" s="53" t="str">
        <f t="shared" si="13"/>
        <v/>
      </c>
      <c r="R62" s="318"/>
      <c r="S62" s="338"/>
    </row>
    <row r="63" spans="1:19" s="2" customFormat="1" ht="15" customHeight="1" x14ac:dyDescent="0.2">
      <c r="A63" s="315"/>
      <c r="B63" s="316"/>
      <c r="C63" s="45" t="str">
        <f t="shared" si="7"/>
        <v/>
      </c>
      <c r="D63" s="33">
        <f t="shared" si="8"/>
        <v>0</v>
      </c>
      <c r="E63" s="33">
        <f t="shared" si="8"/>
        <v>0</v>
      </c>
      <c r="F63" s="33">
        <f t="shared" si="8"/>
        <v>0</v>
      </c>
      <c r="G63" s="53" t="str">
        <f t="shared" si="9"/>
        <v/>
      </c>
      <c r="H63" s="318"/>
      <c r="I63" s="338"/>
      <c r="J63" s="1"/>
      <c r="L63" s="315"/>
      <c r="M63" s="316"/>
      <c r="N63" s="45" t="str">
        <f t="shared" si="10"/>
        <v/>
      </c>
      <c r="O63" s="33">
        <f t="shared" ref="O63:P63" si="15">O27*O45</f>
        <v>0</v>
      </c>
      <c r="P63" s="33">
        <f t="shared" si="15"/>
        <v>0</v>
      </c>
      <c r="Q63" s="53" t="str">
        <f t="shared" si="13"/>
        <v/>
      </c>
      <c r="R63" s="318"/>
      <c r="S63" s="338"/>
    </row>
    <row r="64" spans="1:19" s="2" customFormat="1" ht="15" customHeight="1" x14ac:dyDescent="0.2">
      <c r="A64" s="315"/>
      <c r="B64" s="316"/>
      <c r="C64" s="45" t="str">
        <f t="shared" si="7"/>
        <v/>
      </c>
      <c r="D64" s="33">
        <f t="shared" si="8"/>
        <v>0</v>
      </c>
      <c r="E64" s="33">
        <f t="shared" si="8"/>
        <v>0</v>
      </c>
      <c r="F64" s="33">
        <f t="shared" si="8"/>
        <v>0</v>
      </c>
      <c r="G64" s="53" t="str">
        <f t="shared" si="9"/>
        <v/>
      </c>
      <c r="H64" s="318"/>
      <c r="I64" s="338"/>
      <c r="J64" s="1"/>
      <c r="L64" s="315"/>
      <c r="M64" s="316"/>
      <c r="N64" s="45" t="str">
        <f t="shared" si="10"/>
        <v/>
      </c>
      <c r="O64" s="33">
        <f t="shared" ref="O64:P64" si="16">O28*O46</f>
        <v>0</v>
      </c>
      <c r="P64" s="33">
        <f t="shared" si="16"/>
        <v>0</v>
      </c>
      <c r="Q64" s="53" t="str">
        <f t="shared" si="13"/>
        <v/>
      </c>
      <c r="R64" s="318"/>
      <c r="S64" s="338"/>
    </row>
    <row r="65" spans="1:19" s="2" customFormat="1" ht="15" customHeight="1" x14ac:dyDescent="0.2">
      <c r="A65" s="315"/>
      <c r="B65" s="316"/>
      <c r="C65" s="45" t="str">
        <f t="shared" si="7"/>
        <v/>
      </c>
      <c r="D65" s="33">
        <f t="shared" si="8"/>
        <v>0</v>
      </c>
      <c r="E65" s="33">
        <f t="shared" si="8"/>
        <v>0</v>
      </c>
      <c r="F65" s="33">
        <f t="shared" si="8"/>
        <v>0</v>
      </c>
      <c r="G65" s="53" t="str">
        <f t="shared" si="9"/>
        <v/>
      </c>
      <c r="H65" s="318"/>
      <c r="I65" s="338"/>
      <c r="J65" s="1"/>
      <c r="L65" s="315"/>
      <c r="M65" s="316"/>
      <c r="N65" s="45" t="str">
        <f t="shared" si="10"/>
        <v/>
      </c>
      <c r="O65" s="33">
        <f t="shared" ref="O65:P65" si="17">O29*O47</f>
        <v>0</v>
      </c>
      <c r="P65" s="33">
        <f t="shared" si="17"/>
        <v>0</v>
      </c>
      <c r="Q65" s="53" t="str">
        <f t="shared" si="13"/>
        <v/>
      </c>
      <c r="R65" s="318"/>
      <c r="S65" s="338"/>
    </row>
    <row r="66" spans="1:19" s="2" customFormat="1" ht="15" customHeight="1" x14ac:dyDescent="0.2">
      <c r="A66" s="315"/>
      <c r="B66" s="316"/>
      <c r="C66" s="45" t="str">
        <f t="shared" si="7"/>
        <v/>
      </c>
      <c r="D66" s="33">
        <f t="shared" si="8"/>
        <v>0</v>
      </c>
      <c r="E66" s="33">
        <f t="shared" si="8"/>
        <v>0</v>
      </c>
      <c r="F66" s="33">
        <f t="shared" si="8"/>
        <v>0</v>
      </c>
      <c r="G66" s="53" t="str">
        <f t="shared" si="9"/>
        <v/>
      </c>
      <c r="H66" s="318"/>
      <c r="I66" s="338"/>
      <c r="J66" s="1"/>
      <c r="L66" s="315"/>
      <c r="M66" s="316"/>
      <c r="N66" s="45" t="str">
        <f t="shared" si="10"/>
        <v/>
      </c>
      <c r="O66" s="33">
        <f t="shared" ref="O66:P66" si="18">O30*O48</f>
        <v>0</v>
      </c>
      <c r="P66" s="33">
        <f t="shared" si="18"/>
        <v>0</v>
      </c>
      <c r="Q66" s="53" t="str">
        <f t="shared" si="13"/>
        <v/>
      </c>
      <c r="R66" s="318"/>
      <c r="S66" s="338"/>
    </row>
    <row r="67" spans="1:19" s="2" customFormat="1" ht="15" customHeight="1" x14ac:dyDescent="0.2">
      <c r="A67" s="315"/>
      <c r="B67" s="316"/>
      <c r="C67" s="45" t="str">
        <f t="shared" si="7"/>
        <v/>
      </c>
      <c r="D67" s="33">
        <f t="shared" si="8"/>
        <v>0</v>
      </c>
      <c r="E67" s="33">
        <f t="shared" si="8"/>
        <v>0</v>
      </c>
      <c r="F67" s="33">
        <f t="shared" si="8"/>
        <v>0</v>
      </c>
      <c r="G67" s="53" t="str">
        <f t="shared" si="9"/>
        <v/>
      </c>
      <c r="H67" s="318"/>
      <c r="I67" s="338"/>
      <c r="J67" s="1"/>
      <c r="L67" s="315"/>
      <c r="M67" s="316"/>
      <c r="N67" s="45" t="str">
        <f t="shared" si="10"/>
        <v/>
      </c>
      <c r="O67" s="33">
        <f t="shared" ref="O67:P67" si="19">O31*O49</f>
        <v>0</v>
      </c>
      <c r="P67" s="33">
        <f t="shared" si="19"/>
        <v>0</v>
      </c>
      <c r="Q67" s="53" t="str">
        <f t="shared" si="13"/>
        <v/>
      </c>
      <c r="R67" s="318"/>
      <c r="S67" s="338"/>
    </row>
    <row r="68" spans="1:19" s="2" customFormat="1" ht="15" customHeight="1" x14ac:dyDescent="0.2">
      <c r="A68" s="315"/>
      <c r="B68" s="316"/>
      <c r="C68" s="45" t="str">
        <f t="shared" si="7"/>
        <v/>
      </c>
      <c r="D68" s="33">
        <f t="shared" si="8"/>
        <v>0</v>
      </c>
      <c r="E68" s="33">
        <f t="shared" si="8"/>
        <v>0</v>
      </c>
      <c r="F68" s="33">
        <f t="shared" si="8"/>
        <v>0</v>
      </c>
      <c r="G68" s="53" t="str">
        <f t="shared" si="9"/>
        <v/>
      </c>
      <c r="H68" s="318"/>
      <c r="I68" s="338"/>
      <c r="J68" s="1"/>
      <c r="L68" s="315"/>
      <c r="M68" s="316"/>
      <c r="N68" s="45" t="str">
        <f t="shared" si="10"/>
        <v/>
      </c>
      <c r="O68" s="33">
        <f t="shared" ref="O68:P68" si="20">O32*O50</f>
        <v>0</v>
      </c>
      <c r="P68" s="33">
        <f t="shared" si="20"/>
        <v>0</v>
      </c>
      <c r="Q68" s="53" t="str">
        <f t="shared" si="13"/>
        <v/>
      </c>
      <c r="R68" s="318"/>
      <c r="S68" s="338"/>
    </row>
    <row r="69" spans="1:19" s="2" customFormat="1" ht="15" customHeight="1" x14ac:dyDescent="0.2">
      <c r="A69" s="315"/>
      <c r="B69" s="316"/>
      <c r="C69" s="45" t="str">
        <f t="shared" si="7"/>
        <v/>
      </c>
      <c r="D69" s="33">
        <f t="shared" si="8"/>
        <v>0</v>
      </c>
      <c r="E69" s="33">
        <f t="shared" si="8"/>
        <v>0</v>
      </c>
      <c r="F69" s="33">
        <f t="shared" si="8"/>
        <v>0</v>
      </c>
      <c r="G69" s="53" t="str">
        <f t="shared" si="9"/>
        <v/>
      </c>
      <c r="H69" s="318"/>
      <c r="I69" s="338"/>
      <c r="J69" s="1"/>
      <c r="L69" s="315"/>
      <c r="M69" s="316"/>
      <c r="N69" s="45" t="str">
        <f t="shared" si="10"/>
        <v/>
      </c>
      <c r="O69" s="33">
        <f t="shared" ref="O69:P69" si="21">O33*O51</f>
        <v>0</v>
      </c>
      <c r="P69" s="33">
        <f t="shared" si="21"/>
        <v>0</v>
      </c>
      <c r="Q69" s="53" t="str">
        <f t="shared" si="13"/>
        <v/>
      </c>
      <c r="R69" s="318"/>
      <c r="S69" s="338"/>
    </row>
    <row r="70" spans="1:19" s="2" customFormat="1" ht="15" customHeight="1" x14ac:dyDescent="0.2">
      <c r="A70" s="315"/>
      <c r="B70" s="316"/>
      <c r="C70" s="45" t="str">
        <f t="shared" si="7"/>
        <v/>
      </c>
      <c r="D70" s="33">
        <f t="shared" si="8"/>
        <v>0</v>
      </c>
      <c r="E70" s="33">
        <f t="shared" si="8"/>
        <v>0</v>
      </c>
      <c r="F70" s="33">
        <f t="shared" si="8"/>
        <v>0</v>
      </c>
      <c r="G70" s="53" t="str">
        <f t="shared" si="9"/>
        <v/>
      </c>
      <c r="H70" s="318"/>
      <c r="I70" s="338"/>
      <c r="J70" s="1"/>
      <c r="L70" s="315"/>
      <c r="M70" s="316"/>
      <c r="N70" s="45" t="str">
        <f t="shared" si="10"/>
        <v/>
      </c>
      <c r="O70" s="33">
        <f t="shared" ref="O70:P70" si="22">O34*O52</f>
        <v>0</v>
      </c>
      <c r="P70" s="33">
        <f t="shared" si="22"/>
        <v>0</v>
      </c>
      <c r="Q70" s="53" t="str">
        <f t="shared" si="13"/>
        <v/>
      </c>
      <c r="R70" s="318"/>
      <c r="S70" s="338"/>
    </row>
    <row r="71" spans="1:19" s="2" customFormat="1" ht="15" customHeight="1" x14ac:dyDescent="0.2">
      <c r="A71" s="315"/>
      <c r="B71" s="316"/>
      <c r="C71" s="45" t="str">
        <f t="shared" si="7"/>
        <v/>
      </c>
      <c r="D71" s="33">
        <f t="shared" si="8"/>
        <v>0</v>
      </c>
      <c r="E71" s="33">
        <f t="shared" si="8"/>
        <v>0</v>
      </c>
      <c r="F71" s="33">
        <f t="shared" si="8"/>
        <v>0</v>
      </c>
      <c r="G71" s="53" t="str">
        <f t="shared" si="9"/>
        <v/>
      </c>
      <c r="H71" s="318"/>
      <c r="I71" s="338"/>
      <c r="J71" s="1"/>
      <c r="L71" s="315"/>
      <c r="M71" s="316"/>
      <c r="N71" s="45" t="str">
        <f t="shared" si="10"/>
        <v/>
      </c>
      <c r="O71" s="33">
        <f t="shared" ref="O71:P71" si="23">O35*O53</f>
        <v>0</v>
      </c>
      <c r="P71" s="33">
        <f t="shared" si="23"/>
        <v>0</v>
      </c>
      <c r="Q71" s="53" t="str">
        <f t="shared" si="13"/>
        <v/>
      </c>
      <c r="R71" s="318"/>
      <c r="S71" s="338"/>
    </row>
    <row r="72" spans="1:19" s="2" customFormat="1" ht="15" customHeight="1" x14ac:dyDescent="0.2">
      <c r="A72" s="315"/>
      <c r="B72" s="316"/>
      <c r="C72" s="45" t="str">
        <f t="shared" si="7"/>
        <v/>
      </c>
      <c r="D72" s="33">
        <f t="shared" si="8"/>
        <v>0</v>
      </c>
      <c r="E72" s="33">
        <f t="shared" si="8"/>
        <v>0</v>
      </c>
      <c r="F72" s="33">
        <f t="shared" si="8"/>
        <v>0</v>
      </c>
      <c r="G72" s="53" t="str">
        <f t="shared" si="9"/>
        <v/>
      </c>
      <c r="H72" s="318"/>
      <c r="I72" s="338"/>
      <c r="J72" s="1"/>
      <c r="L72" s="315"/>
      <c r="M72" s="316"/>
      <c r="N72" s="45" t="str">
        <f t="shared" si="10"/>
        <v/>
      </c>
      <c r="O72" s="33">
        <f t="shared" ref="O72:P72" si="24">O36*O54</f>
        <v>0</v>
      </c>
      <c r="P72" s="33">
        <f t="shared" si="24"/>
        <v>0</v>
      </c>
      <c r="Q72" s="53" t="str">
        <f t="shared" si="13"/>
        <v/>
      </c>
      <c r="R72" s="318"/>
      <c r="S72" s="338"/>
    </row>
    <row r="73" spans="1:19" s="2" customFormat="1" ht="15" customHeight="1" x14ac:dyDescent="0.2">
      <c r="A73" s="315"/>
      <c r="B73" s="316"/>
      <c r="C73" s="45" t="str">
        <f t="shared" si="7"/>
        <v/>
      </c>
      <c r="D73" s="33">
        <f t="shared" si="8"/>
        <v>0</v>
      </c>
      <c r="E73" s="33">
        <f t="shared" si="8"/>
        <v>0</v>
      </c>
      <c r="F73" s="33">
        <f t="shared" si="8"/>
        <v>0</v>
      </c>
      <c r="G73" s="53" t="str">
        <f t="shared" si="9"/>
        <v/>
      </c>
      <c r="H73" s="318"/>
      <c r="I73" s="338"/>
      <c r="J73" s="1"/>
      <c r="L73" s="315"/>
      <c r="M73" s="316"/>
      <c r="N73" s="45" t="str">
        <f t="shared" si="10"/>
        <v/>
      </c>
      <c r="O73" s="33">
        <f t="shared" ref="O73:P73" si="25">O37*O55</f>
        <v>0</v>
      </c>
      <c r="P73" s="33">
        <f t="shared" si="25"/>
        <v>0</v>
      </c>
      <c r="Q73" s="53" t="str">
        <f t="shared" si="13"/>
        <v/>
      </c>
      <c r="R73" s="318"/>
      <c r="S73" s="338"/>
    </row>
    <row r="74" spans="1:19" s="2" customFormat="1" ht="15" customHeight="1" x14ac:dyDescent="0.2">
      <c r="A74" s="315"/>
      <c r="B74" s="316"/>
      <c r="C74" s="45" t="str">
        <f t="shared" si="7"/>
        <v/>
      </c>
      <c r="D74" s="33">
        <f t="shared" si="8"/>
        <v>0</v>
      </c>
      <c r="E74" s="33">
        <f t="shared" si="8"/>
        <v>0</v>
      </c>
      <c r="F74" s="33">
        <f t="shared" si="8"/>
        <v>0</v>
      </c>
      <c r="G74" s="53" t="str">
        <f t="shared" si="9"/>
        <v/>
      </c>
      <c r="H74" s="318"/>
      <c r="I74" s="338"/>
      <c r="J74" s="1"/>
      <c r="L74" s="315"/>
      <c r="M74" s="316"/>
      <c r="N74" s="45" t="str">
        <f t="shared" si="10"/>
        <v/>
      </c>
      <c r="O74" s="33">
        <f t="shared" ref="O74:P74" si="26">O38*O56</f>
        <v>0</v>
      </c>
      <c r="P74" s="33">
        <f t="shared" si="26"/>
        <v>0</v>
      </c>
      <c r="Q74" s="53" t="str">
        <f t="shared" si="13"/>
        <v/>
      </c>
      <c r="R74" s="318"/>
      <c r="S74" s="338"/>
    </row>
    <row r="75" spans="1:19" s="2" customFormat="1" ht="15" customHeight="1" x14ac:dyDescent="0.2">
      <c r="A75" s="105"/>
      <c r="B75" s="106"/>
      <c r="C75" s="44" t="s">
        <v>27</v>
      </c>
      <c r="D75" s="33">
        <f>SUM(D60:D74)</f>
        <v>0</v>
      </c>
      <c r="E75" s="33">
        <f>SUM(E60:E74)</f>
        <v>0</v>
      </c>
      <c r="F75" s="33">
        <f>SUM(F60:F74)</f>
        <v>0</v>
      </c>
      <c r="G75" s="53" t="str">
        <f t="shared" si="9"/>
        <v/>
      </c>
      <c r="H75" s="319"/>
      <c r="I75" s="338"/>
      <c r="J75" s="1"/>
      <c r="L75" s="105"/>
      <c r="M75" s="106"/>
      <c r="N75" s="44" t="s">
        <v>27</v>
      </c>
      <c r="O75" s="33">
        <f>SUM(O60:O74)</f>
        <v>0</v>
      </c>
      <c r="P75" s="33">
        <f>SUM(P60:P74)</f>
        <v>0</v>
      </c>
      <c r="Q75" s="53" t="str">
        <f t="shared" si="13"/>
        <v/>
      </c>
      <c r="R75" s="319"/>
      <c r="S75" s="338"/>
    </row>
    <row r="76" spans="1:19" ht="15" customHeight="1" x14ac:dyDescent="0.25">
      <c r="L76" s="2"/>
      <c r="M76" s="2"/>
      <c r="N76" s="2"/>
      <c r="O76" s="2"/>
      <c r="P76" s="2"/>
    </row>
    <row r="77" spans="1:19" ht="15" customHeight="1" x14ac:dyDescent="0.25">
      <c r="C77" s="72" t="s">
        <v>148</v>
      </c>
      <c r="D77" s="107">
        <f>D15</f>
        <v>0</v>
      </c>
      <c r="E77" s="107">
        <f>E15</f>
        <v>0</v>
      </c>
      <c r="F77" s="107">
        <f>F15</f>
        <v>0</v>
      </c>
      <c r="G77" s="339" t="s">
        <v>138</v>
      </c>
      <c r="H77" s="340"/>
      <c r="L77" s="2"/>
      <c r="M77" s="2"/>
      <c r="N77" s="72" t="s">
        <v>148</v>
      </c>
      <c r="O77" s="107">
        <f>O15</f>
        <v>0</v>
      </c>
      <c r="P77" s="107">
        <f>P15</f>
        <v>0</v>
      </c>
      <c r="Q77" s="339" t="s">
        <v>138</v>
      </c>
      <c r="R77" s="340"/>
    </row>
    <row r="78" spans="1:19" ht="15" customHeight="1" x14ac:dyDescent="0.25">
      <c r="C78" s="72" t="s">
        <v>149</v>
      </c>
      <c r="D78" s="245">
        <f>$D$75</f>
        <v>0</v>
      </c>
      <c r="E78" s="245">
        <f>$E$75</f>
        <v>0</v>
      </c>
      <c r="F78" s="245">
        <f>$F$75</f>
        <v>0</v>
      </c>
      <c r="G78" s="341"/>
      <c r="H78" s="342"/>
      <c r="L78" s="2"/>
      <c r="M78" s="2"/>
      <c r="N78" s="72" t="s">
        <v>149</v>
      </c>
      <c r="O78" s="245">
        <f>$O$75</f>
        <v>0</v>
      </c>
      <c r="P78" s="245">
        <f>$P$75</f>
        <v>0</v>
      </c>
      <c r="Q78" s="341"/>
      <c r="R78" s="342"/>
    </row>
    <row r="79" spans="1:19" ht="15" customHeight="1" x14ac:dyDescent="0.25">
      <c r="C79" s="72" t="s">
        <v>91</v>
      </c>
      <c r="D79" s="245">
        <f>D77-D78</f>
        <v>0</v>
      </c>
      <c r="E79" s="245">
        <f>E77-E78</f>
        <v>0</v>
      </c>
      <c r="F79" s="245">
        <f>F77-F78</f>
        <v>0</v>
      </c>
      <c r="G79" s="343"/>
      <c r="H79" s="344"/>
      <c r="L79" s="2"/>
      <c r="M79" s="2"/>
      <c r="N79" s="72" t="s">
        <v>91</v>
      </c>
      <c r="O79" s="245">
        <f>O77-O78</f>
        <v>0</v>
      </c>
      <c r="P79" s="245">
        <f>P77-P78</f>
        <v>0</v>
      </c>
      <c r="Q79" s="343"/>
      <c r="R79" s="344"/>
    </row>
    <row r="80" spans="1:19" ht="15" customHeight="1" x14ac:dyDescent="0.25">
      <c r="C80" s="144"/>
      <c r="D80" s="144"/>
      <c r="E80" s="144"/>
      <c r="F80" s="144"/>
      <c r="G80" s="144"/>
      <c r="H80" s="144"/>
      <c r="L80" s="2"/>
      <c r="M80" s="2"/>
      <c r="N80" s="144"/>
      <c r="O80" s="144"/>
      <c r="P80" s="144"/>
      <c r="Q80" s="144"/>
      <c r="R80" s="144"/>
    </row>
    <row r="81" spans="1:19" ht="7.5" customHeight="1" x14ac:dyDescent="0.25">
      <c r="L81" s="2"/>
      <c r="M81" s="2"/>
      <c r="N81" s="2"/>
      <c r="O81" s="2"/>
      <c r="P81" s="2"/>
    </row>
    <row r="82" spans="1:19" s="2" customFormat="1" ht="18" customHeight="1" x14ac:dyDescent="0.2">
      <c r="B82" s="287" t="s">
        <v>169</v>
      </c>
      <c r="C82" s="287"/>
      <c r="D82" s="287"/>
      <c r="E82" s="287"/>
      <c r="F82" s="287"/>
      <c r="G82" s="287"/>
      <c r="H82" s="287"/>
      <c r="I82" s="287"/>
      <c r="J82" s="287"/>
      <c r="K82" s="1"/>
      <c r="M82" s="287" t="s">
        <v>169</v>
      </c>
      <c r="N82" s="287"/>
      <c r="O82" s="287"/>
      <c r="P82" s="287"/>
      <c r="Q82" s="287"/>
      <c r="R82" s="287"/>
      <c r="S82" s="287"/>
    </row>
    <row r="83" spans="1:19" ht="5.25" customHeight="1" x14ac:dyDescent="0.25">
      <c r="K83" s="1"/>
      <c r="L83" s="2"/>
      <c r="M83" s="2"/>
      <c r="N83" s="2"/>
      <c r="O83" s="2"/>
      <c r="P83" s="2"/>
    </row>
    <row r="84" spans="1:19" s="1" customFormat="1" ht="80.099999999999994" customHeight="1" x14ac:dyDescent="0.2">
      <c r="A84" s="23"/>
      <c r="B84" s="23"/>
      <c r="C84" s="334" t="s">
        <v>150</v>
      </c>
      <c r="D84" s="334"/>
      <c r="E84" s="334"/>
      <c r="F84" s="334"/>
      <c r="G84" s="334"/>
      <c r="H84" s="334"/>
      <c r="I84" s="334"/>
      <c r="J84" s="334"/>
      <c r="L84" s="23"/>
      <c r="M84" s="23"/>
      <c r="N84" s="334" t="s">
        <v>181</v>
      </c>
      <c r="O84" s="334"/>
      <c r="P84" s="334"/>
      <c r="Q84" s="334"/>
      <c r="R84" s="334"/>
      <c r="S84" s="334"/>
    </row>
    <row r="85" spans="1:19" s="1" customFormat="1" ht="6" customHeight="1" x14ac:dyDescent="0.2">
      <c r="A85" s="23"/>
      <c r="B85" s="23"/>
      <c r="C85" s="160"/>
      <c r="D85" s="160"/>
      <c r="E85" s="160"/>
      <c r="F85" s="160"/>
      <c r="G85" s="160"/>
      <c r="H85" s="160"/>
      <c r="I85" s="160"/>
      <c r="J85" s="160"/>
      <c r="L85" s="23"/>
      <c r="M85" s="23"/>
      <c r="N85" s="205"/>
      <c r="O85" s="205"/>
      <c r="P85" s="205"/>
      <c r="Q85" s="205"/>
      <c r="R85" s="205"/>
      <c r="S85" s="205"/>
    </row>
    <row r="86" spans="1:19" s="1" customFormat="1" ht="39.950000000000003" customHeight="1" x14ac:dyDescent="0.2">
      <c r="A86" s="23"/>
      <c r="B86" s="23"/>
      <c r="C86" s="334" t="s">
        <v>146</v>
      </c>
      <c r="D86" s="334"/>
      <c r="E86" s="334"/>
      <c r="F86" s="334"/>
      <c r="G86" s="334"/>
      <c r="H86" s="334"/>
      <c r="I86" s="334"/>
      <c r="J86" s="334"/>
      <c r="L86" s="23"/>
      <c r="M86" s="23"/>
      <c r="N86" s="334" t="s">
        <v>146</v>
      </c>
      <c r="O86" s="334"/>
      <c r="P86" s="334"/>
      <c r="Q86" s="334"/>
      <c r="R86" s="334"/>
      <c r="S86" s="334"/>
    </row>
    <row r="87" spans="1:19" s="1" customFormat="1" ht="6" customHeight="1" x14ac:dyDescent="0.2">
      <c r="A87" s="23"/>
      <c r="B87" s="23"/>
      <c r="C87" s="37"/>
      <c r="D87" s="38"/>
      <c r="E87" s="38"/>
      <c r="F87" s="38"/>
      <c r="G87" s="38"/>
      <c r="H87" s="38"/>
      <c r="I87" s="38"/>
      <c r="J87" s="38"/>
      <c r="K87" s="38"/>
      <c r="L87" s="23"/>
      <c r="M87" s="23"/>
      <c r="N87" s="37"/>
      <c r="O87" s="38"/>
      <c r="P87" s="38"/>
      <c r="Q87" s="38"/>
      <c r="R87" s="38"/>
      <c r="S87" s="38"/>
    </row>
    <row r="88" spans="1:19" s="1" customFormat="1" ht="129.94999999999999" customHeight="1" x14ac:dyDescent="0.2">
      <c r="A88" s="23"/>
      <c r="B88" s="23"/>
      <c r="C88" s="334" t="s">
        <v>190</v>
      </c>
      <c r="D88" s="334"/>
      <c r="E88" s="334"/>
      <c r="F88" s="334"/>
      <c r="G88" s="334"/>
      <c r="H88" s="334"/>
      <c r="I88" s="334"/>
      <c r="J88" s="334"/>
      <c r="L88" s="23"/>
      <c r="M88" s="23"/>
      <c r="N88" s="334" t="s">
        <v>190</v>
      </c>
      <c r="O88" s="334"/>
      <c r="P88" s="334"/>
      <c r="Q88" s="334"/>
      <c r="R88" s="334"/>
      <c r="S88" s="334"/>
    </row>
    <row r="89" spans="1:19" s="1" customFormat="1" ht="6" customHeight="1" x14ac:dyDescent="0.2">
      <c r="A89" s="23"/>
      <c r="B89" s="23"/>
      <c r="C89" s="37"/>
      <c r="D89" s="38"/>
      <c r="E89" s="38"/>
      <c r="F89" s="38"/>
      <c r="G89" s="38"/>
      <c r="H89" s="38"/>
      <c r="I89" s="38"/>
      <c r="J89" s="38"/>
      <c r="K89" s="38"/>
      <c r="L89" s="23"/>
      <c r="M89" s="23"/>
      <c r="N89" s="37"/>
      <c r="O89" s="38"/>
      <c r="P89" s="38"/>
      <c r="Q89" s="38"/>
      <c r="R89" s="38"/>
      <c r="S89" s="38"/>
    </row>
    <row r="90" spans="1:19" s="1" customFormat="1" ht="129.94999999999999" customHeight="1" x14ac:dyDescent="0.2">
      <c r="A90" s="23"/>
      <c r="B90" s="23"/>
      <c r="C90" s="334" t="s">
        <v>144</v>
      </c>
      <c r="D90" s="334"/>
      <c r="E90" s="334"/>
      <c r="F90" s="334"/>
      <c r="G90" s="334"/>
      <c r="H90" s="334"/>
      <c r="I90" s="334"/>
      <c r="J90" s="334"/>
      <c r="L90" s="23"/>
      <c r="M90" s="23"/>
      <c r="N90" s="337" t="s">
        <v>182</v>
      </c>
      <c r="O90" s="337"/>
      <c r="P90" s="337"/>
      <c r="Q90" s="337"/>
      <c r="R90" s="337"/>
      <c r="S90" s="337"/>
    </row>
    <row r="91" spans="1:19" s="1" customFormat="1" ht="6" customHeight="1" x14ac:dyDescent="0.2">
      <c r="A91" s="23"/>
      <c r="B91" s="23"/>
      <c r="C91" s="109"/>
      <c r="D91" s="109"/>
      <c r="E91" s="109"/>
      <c r="F91" s="109"/>
      <c r="G91" s="109"/>
      <c r="H91" s="109"/>
      <c r="I91" s="109"/>
      <c r="J91" s="109"/>
      <c r="L91" s="23"/>
      <c r="M91" s="23"/>
      <c r="N91" s="109"/>
      <c r="O91" s="109"/>
      <c r="P91" s="109"/>
      <c r="Q91" s="109"/>
      <c r="R91" s="109"/>
      <c r="S91" s="109"/>
    </row>
    <row r="92" spans="1:19" s="1" customFormat="1" ht="69" customHeight="1" x14ac:dyDescent="0.2">
      <c r="A92" s="23"/>
      <c r="B92" s="23"/>
      <c r="C92" s="332" t="s">
        <v>164</v>
      </c>
      <c r="D92" s="332"/>
      <c r="E92" s="332"/>
      <c r="F92" s="332"/>
      <c r="G92" s="332"/>
      <c r="H92" s="332"/>
      <c r="I92" s="332"/>
      <c r="J92" s="332"/>
      <c r="L92" s="23"/>
      <c r="M92" s="23"/>
      <c r="N92" s="332" t="s">
        <v>164</v>
      </c>
      <c r="O92" s="332"/>
      <c r="P92" s="332"/>
      <c r="Q92" s="332"/>
      <c r="R92" s="332"/>
      <c r="S92" s="332"/>
    </row>
    <row r="93" spans="1:19" s="1" customFormat="1" ht="15" customHeight="1" x14ac:dyDescent="0.2">
      <c r="A93" s="23"/>
      <c r="B93" s="23"/>
      <c r="C93" s="109"/>
      <c r="D93" s="109"/>
      <c r="E93" s="109"/>
      <c r="F93" s="109"/>
      <c r="G93" s="109"/>
      <c r="H93" s="109"/>
      <c r="I93" s="109"/>
      <c r="J93" s="109"/>
      <c r="L93" s="23"/>
      <c r="M93" s="23"/>
      <c r="N93" s="109"/>
      <c r="O93" s="109"/>
      <c r="P93" s="109"/>
      <c r="Q93" s="109"/>
      <c r="R93" s="109"/>
      <c r="S93" s="109"/>
    </row>
    <row r="94" spans="1:19" s="1" customFormat="1" ht="24" customHeight="1" x14ac:dyDescent="0.2">
      <c r="A94" s="23"/>
      <c r="B94" s="23"/>
      <c r="C94" s="83" t="s">
        <v>151</v>
      </c>
      <c r="D94" s="81" t="s">
        <v>152</v>
      </c>
      <c r="E94" s="82"/>
      <c r="G94" s="81" t="s">
        <v>153</v>
      </c>
      <c r="H94" s="82"/>
      <c r="I94" s="109"/>
      <c r="J94" s="88"/>
      <c r="L94" s="23"/>
      <c r="M94" s="23"/>
      <c r="N94" s="221"/>
      <c r="O94" s="222"/>
      <c r="P94" s="246"/>
      <c r="Q94" s="222"/>
      <c r="R94" s="223"/>
      <c r="S94" s="109"/>
    </row>
    <row r="95" spans="1:19" s="1" customFormat="1" ht="9" customHeight="1" x14ac:dyDescent="0.2">
      <c r="A95" s="23"/>
      <c r="B95" s="23"/>
      <c r="C95" s="37"/>
      <c r="D95" s="38"/>
      <c r="E95" s="38"/>
      <c r="F95" s="38"/>
      <c r="G95" s="38"/>
      <c r="H95" s="38"/>
      <c r="I95" s="38"/>
      <c r="J95" s="89"/>
      <c r="K95" s="38"/>
      <c r="L95" s="23"/>
      <c r="M95" s="23"/>
      <c r="N95" s="37"/>
      <c r="O95" s="38"/>
      <c r="P95" s="38"/>
      <c r="Q95" s="38"/>
      <c r="R95" s="38"/>
      <c r="S95" s="38"/>
    </row>
    <row r="96" spans="1:19" s="1" customFormat="1" ht="24.95" customHeight="1" x14ac:dyDescent="0.2">
      <c r="A96" s="23"/>
      <c r="B96" s="23"/>
      <c r="C96" s="37"/>
      <c r="D96" s="331" t="s">
        <v>99</v>
      </c>
      <c r="E96" s="331"/>
      <c r="F96" s="331"/>
      <c r="G96" s="329" t="str">
        <f>CONCATENATE("Ø-"&amp;" "&amp;"Veränderung"&amp;" "&amp;D97&amp;"-"&amp;F97)</f>
        <v>Ø- Veränderung 2022-2024</v>
      </c>
      <c r="J96" s="152" t="s">
        <v>117</v>
      </c>
      <c r="L96" s="23"/>
      <c r="M96" s="23"/>
      <c r="N96" s="37"/>
      <c r="O96" s="331" t="s">
        <v>99</v>
      </c>
      <c r="P96" s="331"/>
      <c r="Q96" s="329" t="s">
        <v>173</v>
      </c>
    </row>
    <row r="97" spans="1:18" s="1" customFormat="1" ht="18" customHeight="1" x14ac:dyDescent="0.2">
      <c r="A97" s="23"/>
      <c r="B97" s="23"/>
      <c r="C97" s="37"/>
      <c r="D97" s="110">
        <f>D14</f>
        <v>2022</v>
      </c>
      <c r="E97" s="115">
        <f>E14</f>
        <v>2023</v>
      </c>
      <c r="F97" s="115">
        <f>F14</f>
        <v>2024</v>
      </c>
      <c r="G97" s="330"/>
      <c r="J97" s="154">
        <f>D97</f>
        <v>2022</v>
      </c>
      <c r="L97" s="23"/>
      <c r="M97" s="23"/>
      <c r="N97" s="37"/>
      <c r="O97" s="204" t="str">
        <f>O14</f>
        <v>01.01.xx-xx.xx.xx</v>
      </c>
      <c r="P97" s="204" t="str">
        <f>P14</f>
        <v>xx.xx.xx-31.12.xx</v>
      </c>
      <c r="Q97" s="330"/>
    </row>
    <row r="98" spans="1:18" s="1" customFormat="1" ht="15" customHeight="1" x14ac:dyDescent="0.2">
      <c r="A98" s="23"/>
      <c r="B98" s="23"/>
      <c r="C98" s="113" t="s">
        <v>28</v>
      </c>
      <c r="D98" s="33">
        <f>IF(D15="",0,D15)</f>
        <v>0</v>
      </c>
      <c r="E98" s="33">
        <f t="shared" ref="E98:F98" si="27">IF(E15="",0,E15)</f>
        <v>0</v>
      </c>
      <c r="F98" s="33">
        <f t="shared" si="27"/>
        <v>0</v>
      </c>
      <c r="G98" s="53" t="str">
        <f>IF(ISERROR(F98/D98),"",(F98/D98)^(1/(MID($F$97,1,4)-MID($D$97,1,4)))-1)</f>
        <v/>
      </c>
      <c r="H98" s="317" t="s">
        <v>136</v>
      </c>
      <c r="J98" s="32"/>
      <c r="L98" s="23"/>
      <c r="M98" s="23"/>
      <c r="N98" s="203" t="s">
        <v>28</v>
      </c>
      <c r="O98" s="33">
        <f>IF(O15="",0,O15)</f>
        <v>0</v>
      </c>
      <c r="P98" s="33">
        <f t="shared" ref="P98" si="28">IF(P15="",0,P15)</f>
        <v>0</v>
      </c>
      <c r="Q98" s="53" t="str">
        <f>IF(ISERROR(P98/O98),"",((P98/O98)^(1/1))-1)</f>
        <v/>
      </c>
      <c r="R98" s="317" t="s">
        <v>136</v>
      </c>
    </row>
    <row r="99" spans="1:18" s="1" customFormat="1" ht="15" customHeight="1" x14ac:dyDescent="0.2">
      <c r="A99" s="23"/>
      <c r="B99" s="23"/>
      <c r="C99" s="56" t="s">
        <v>30</v>
      </c>
      <c r="D99" s="32"/>
      <c r="E99" s="32"/>
      <c r="F99" s="32"/>
      <c r="G99" s="53" t="str">
        <f>IF(ISERROR(F99/D99),"",(F99/D99)^(1/(MID($F$97,1,4)-MID($D$97,1,4)))-1)</f>
        <v/>
      </c>
      <c r="H99" s="318"/>
      <c r="J99" s="32"/>
      <c r="L99" s="23"/>
      <c r="M99" s="23"/>
      <c r="N99" s="56" t="s">
        <v>30</v>
      </c>
      <c r="O99" s="32"/>
      <c r="P99" s="32"/>
      <c r="Q99" s="53" t="str">
        <f t="shared" ref="Q99:Q107" si="29">IF(ISERROR(P99/O99),"",((P99/O99)^(1/1))-1)</f>
        <v/>
      </c>
      <c r="R99" s="318"/>
    </row>
    <row r="100" spans="1:18" s="1" customFormat="1" ht="15" customHeight="1" x14ac:dyDescent="0.2">
      <c r="A100" s="23"/>
      <c r="B100" s="23"/>
      <c r="C100" s="56" t="s">
        <v>166</v>
      </c>
      <c r="D100" s="32"/>
      <c r="E100" s="32"/>
      <c r="F100" s="32"/>
      <c r="G100" s="53" t="str">
        <f>IF(ISERROR(F100/D100),"",(F100/D100)^(1/(MID($F$97,1,4)-MID($D$97,1,4)))-1)</f>
        <v/>
      </c>
      <c r="H100" s="318"/>
      <c r="J100" s="32"/>
      <c r="L100" s="23"/>
      <c r="M100" s="23"/>
      <c r="N100" s="56" t="s">
        <v>166</v>
      </c>
      <c r="O100" s="32"/>
      <c r="P100" s="32"/>
      <c r="Q100" s="53" t="str">
        <f t="shared" si="29"/>
        <v/>
      </c>
      <c r="R100" s="318"/>
    </row>
    <row r="101" spans="1:18" s="1" customFormat="1" ht="15" customHeight="1" x14ac:dyDescent="0.2">
      <c r="A101" s="23"/>
      <c r="B101" s="23"/>
      <c r="C101" s="60" t="s">
        <v>55</v>
      </c>
      <c r="D101" s="61"/>
      <c r="E101" s="62"/>
      <c r="F101" s="62"/>
      <c r="H101" s="318"/>
      <c r="J101" s="61"/>
      <c r="L101" s="23"/>
      <c r="M101" s="23"/>
      <c r="N101" s="60" t="s">
        <v>55</v>
      </c>
      <c r="O101" s="61"/>
      <c r="P101" s="62"/>
      <c r="R101" s="318"/>
    </row>
    <row r="102" spans="1:18" s="26" customFormat="1" ht="15" customHeight="1" x14ac:dyDescent="0.2">
      <c r="A102" s="23"/>
      <c r="B102" s="23"/>
      <c r="C102" s="55" t="s">
        <v>31</v>
      </c>
      <c r="D102" s="32"/>
      <c r="E102" s="32"/>
      <c r="F102" s="32"/>
      <c r="G102" s="53" t="str">
        <f t="shared" ref="G102:G107" si="30">IF(ISERROR(F102/D102),"",(F102/D102)^(1/(MID($F$97,1,4)-MID($D$97,1,4)))-1)</f>
        <v/>
      </c>
      <c r="H102" s="318"/>
      <c r="J102" s="32"/>
      <c r="L102" s="23"/>
      <c r="M102" s="23"/>
      <c r="N102" s="55" t="s">
        <v>31</v>
      </c>
      <c r="O102" s="32"/>
      <c r="P102" s="32"/>
      <c r="Q102" s="53" t="str">
        <f t="shared" si="29"/>
        <v/>
      </c>
      <c r="R102" s="318"/>
    </row>
    <row r="103" spans="1:18" s="1" customFormat="1" ht="15" customHeight="1" x14ac:dyDescent="0.2">
      <c r="A103" s="23"/>
      <c r="B103" s="23"/>
      <c r="C103" s="55" t="s">
        <v>106</v>
      </c>
      <c r="D103" s="32"/>
      <c r="E103" s="32"/>
      <c r="F103" s="32"/>
      <c r="G103" s="53" t="str">
        <f t="shared" si="30"/>
        <v/>
      </c>
      <c r="H103" s="318"/>
      <c r="J103" s="32"/>
      <c r="L103" s="23"/>
      <c r="M103" s="23"/>
      <c r="N103" s="55" t="s">
        <v>106</v>
      </c>
      <c r="O103" s="32"/>
      <c r="P103" s="32"/>
      <c r="Q103" s="53" t="str">
        <f t="shared" si="29"/>
        <v/>
      </c>
      <c r="R103" s="318"/>
    </row>
    <row r="104" spans="1:18" s="1" customFormat="1" ht="15" customHeight="1" x14ac:dyDescent="0.2">
      <c r="A104" s="23"/>
      <c r="B104" s="23"/>
      <c r="C104" s="56" t="s">
        <v>32</v>
      </c>
      <c r="D104" s="32"/>
      <c r="E104" s="32"/>
      <c r="F104" s="32"/>
      <c r="G104" s="53" t="str">
        <f t="shared" si="30"/>
        <v/>
      </c>
      <c r="H104" s="318"/>
      <c r="J104" s="32"/>
      <c r="L104" s="23"/>
      <c r="M104" s="23"/>
      <c r="N104" s="56" t="s">
        <v>32</v>
      </c>
      <c r="O104" s="32"/>
      <c r="P104" s="32"/>
      <c r="Q104" s="53" t="str">
        <f t="shared" si="29"/>
        <v/>
      </c>
      <c r="R104" s="318"/>
    </row>
    <row r="105" spans="1:18" s="1" customFormat="1" ht="15" customHeight="1" x14ac:dyDescent="0.2">
      <c r="A105" s="23"/>
      <c r="B105" s="23"/>
      <c r="C105" s="56" t="s">
        <v>33</v>
      </c>
      <c r="D105" s="32"/>
      <c r="E105" s="32"/>
      <c r="F105" s="32"/>
      <c r="G105" s="53" t="str">
        <f t="shared" si="30"/>
        <v/>
      </c>
      <c r="H105" s="318"/>
      <c r="J105" s="32"/>
      <c r="L105" s="23"/>
      <c r="M105" s="23"/>
      <c r="N105" s="56" t="s">
        <v>33</v>
      </c>
      <c r="O105" s="32"/>
      <c r="P105" s="32"/>
      <c r="Q105" s="53" t="str">
        <f t="shared" si="29"/>
        <v/>
      </c>
      <c r="R105" s="318"/>
    </row>
    <row r="106" spans="1:18" s="1" customFormat="1" ht="15" customHeight="1" x14ac:dyDescent="0.2">
      <c r="A106" s="23"/>
      <c r="B106" s="23"/>
      <c r="C106" s="56" t="s">
        <v>34</v>
      </c>
      <c r="D106" s="32"/>
      <c r="E106" s="32"/>
      <c r="F106" s="32"/>
      <c r="G106" s="53" t="str">
        <f t="shared" si="30"/>
        <v/>
      </c>
      <c r="H106" s="318"/>
      <c r="J106" s="32"/>
      <c r="L106" s="23"/>
      <c r="M106" s="23"/>
      <c r="N106" s="56" t="s">
        <v>34</v>
      </c>
      <c r="O106" s="32"/>
      <c r="P106" s="32"/>
      <c r="Q106" s="53" t="str">
        <f t="shared" si="29"/>
        <v/>
      </c>
      <c r="R106" s="318"/>
    </row>
    <row r="107" spans="1:18" s="1" customFormat="1" ht="15" customHeight="1" x14ac:dyDescent="0.2">
      <c r="A107" s="23"/>
      <c r="B107" s="23"/>
      <c r="C107" s="55" t="s">
        <v>35</v>
      </c>
      <c r="D107" s="32"/>
      <c r="E107" s="32"/>
      <c r="F107" s="32"/>
      <c r="G107" s="53" t="str">
        <f t="shared" si="30"/>
        <v/>
      </c>
      <c r="H107" s="318"/>
      <c r="J107" s="32"/>
      <c r="L107" s="23"/>
      <c r="M107" s="23"/>
      <c r="N107" s="55" t="s">
        <v>35</v>
      </c>
      <c r="O107" s="32"/>
      <c r="P107" s="32"/>
      <c r="Q107" s="53" t="str">
        <f t="shared" si="29"/>
        <v/>
      </c>
      <c r="R107" s="318"/>
    </row>
    <row r="108" spans="1:18" s="1" customFormat="1" ht="15" customHeight="1" x14ac:dyDescent="0.2">
      <c r="A108" s="23"/>
      <c r="B108" s="23"/>
      <c r="C108" s="46" t="s">
        <v>87</v>
      </c>
      <c r="D108" s="33">
        <f>SUM(D102:D107)</f>
        <v>0</v>
      </c>
      <c r="E108" s="33">
        <f>SUM(E102:E107)</f>
        <v>0</v>
      </c>
      <c r="F108" s="33">
        <f>SUM(F102:F107)</f>
        <v>0</v>
      </c>
      <c r="G108" s="147"/>
      <c r="H108" s="318"/>
      <c r="J108" s="33">
        <f>SUM(J102:J107)</f>
        <v>0</v>
      </c>
      <c r="L108" s="23"/>
      <c r="M108" s="23"/>
      <c r="N108" s="46" t="s">
        <v>87</v>
      </c>
      <c r="O108" s="33">
        <f>SUM(O102:O107)</f>
        <v>0</v>
      </c>
      <c r="P108" s="33">
        <f>SUM(P102:P107)</f>
        <v>0</v>
      </c>
      <c r="Q108" s="236"/>
      <c r="R108" s="318"/>
    </row>
    <row r="109" spans="1:18" s="1" customFormat="1" ht="15" customHeight="1" x14ac:dyDescent="0.2">
      <c r="A109" s="23"/>
      <c r="B109" s="23"/>
      <c r="C109" s="60" t="s">
        <v>56</v>
      </c>
      <c r="D109" s="61"/>
      <c r="E109" s="62"/>
      <c r="F109" s="62"/>
      <c r="G109" s="150"/>
      <c r="H109" s="318"/>
      <c r="J109" s="61"/>
      <c r="L109" s="23"/>
      <c r="M109" s="23"/>
      <c r="O109" s="224"/>
      <c r="P109" s="225"/>
      <c r="Q109" s="150"/>
      <c r="R109" s="318"/>
    </row>
    <row r="110" spans="1:18" s="1" customFormat="1" ht="15" customHeight="1" x14ac:dyDescent="0.2">
      <c r="A110" s="23"/>
      <c r="B110" s="23"/>
      <c r="C110" s="56" t="s">
        <v>40</v>
      </c>
      <c r="D110" s="32"/>
      <c r="E110" s="32"/>
      <c r="F110" s="32"/>
      <c r="G110" s="53" t="str">
        <f t="shared" ref="G110:G115" si="31">IF(ISERROR(F110/D110),"",(F110/D110)^(1/(MID($F$97,1,4)-MID($D$97,1,4)))-1)</f>
        <v/>
      </c>
      <c r="H110" s="318"/>
      <c r="J110" s="32"/>
      <c r="L110" s="23"/>
      <c r="M110" s="23"/>
      <c r="N110" s="20"/>
      <c r="O110" s="226"/>
      <c r="P110" s="226"/>
      <c r="Q110" s="227" t="str">
        <f t="shared" ref="Q110:Q115" si="32">IF(ISERROR(P110/O110),"",((P110/O110)^(1/1))-1)</f>
        <v/>
      </c>
      <c r="R110" s="318"/>
    </row>
    <row r="111" spans="1:18" s="1" customFormat="1" ht="15" customHeight="1" x14ac:dyDescent="0.2">
      <c r="A111" s="23"/>
      <c r="C111" s="56" t="s">
        <v>41</v>
      </c>
      <c r="D111" s="32"/>
      <c r="E111" s="32"/>
      <c r="F111" s="32"/>
      <c r="G111" s="53" t="str">
        <f t="shared" si="31"/>
        <v/>
      </c>
      <c r="H111" s="318"/>
      <c r="J111" s="32"/>
      <c r="L111" s="23"/>
      <c r="N111" s="20"/>
      <c r="O111" s="226"/>
      <c r="P111" s="226"/>
      <c r="Q111" s="227" t="str">
        <f t="shared" si="32"/>
        <v/>
      </c>
      <c r="R111" s="318"/>
    </row>
    <row r="112" spans="1:18" s="1" customFormat="1" ht="15" customHeight="1" x14ac:dyDescent="0.2">
      <c r="A112" s="23"/>
      <c r="C112" s="59" t="s">
        <v>53</v>
      </c>
      <c r="D112" s="32"/>
      <c r="E112" s="32"/>
      <c r="F112" s="32"/>
      <c r="G112" s="53" t="str">
        <f t="shared" si="31"/>
        <v/>
      </c>
      <c r="H112" s="318"/>
      <c r="J112" s="32"/>
      <c r="L112" s="23"/>
      <c r="N112" s="228"/>
      <c r="O112" s="226"/>
      <c r="P112" s="226"/>
      <c r="Q112" s="227" t="str">
        <f t="shared" si="32"/>
        <v/>
      </c>
      <c r="R112" s="318"/>
    </row>
    <row r="113" spans="1:19" s="1" customFormat="1" ht="15" customHeight="1" x14ac:dyDescent="0.2">
      <c r="A113" s="23"/>
      <c r="C113" s="57" t="s">
        <v>42</v>
      </c>
      <c r="D113" s="33">
        <f>IF(ISERROR(D110-D111-D115),"",D110-D111-D115)</f>
        <v>0</v>
      </c>
      <c r="E113" s="33">
        <f>IF(ISERROR(E110-E111-E115),"",E110-E111-E115)</f>
        <v>0</v>
      </c>
      <c r="F113" s="33">
        <f>IF(ISERROR(F110-F111-F115),"",F110-F111-F115)</f>
        <v>0</v>
      </c>
      <c r="G113" s="53" t="str">
        <f t="shared" si="31"/>
        <v/>
      </c>
      <c r="H113" s="318"/>
      <c r="J113" s="33">
        <f>IF(ISERROR(J110-J111-J115),"",J110-J111-J115)</f>
        <v>0</v>
      </c>
      <c r="L113" s="23"/>
      <c r="N113" s="20"/>
      <c r="O113" s="226"/>
      <c r="P113" s="226"/>
      <c r="Q113" s="227" t="str">
        <f t="shared" si="32"/>
        <v/>
      </c>
      <c r="R113" s="318"/>
    </row>
    <row r="114" spans="1:19" s="1" customFormat="1" ht="15" customHeight="1" x14ac:dyDescent="0.2">
      <c r="A114" s="23"/>
      <c r="C114" s="59" t="s">
        <v>52</v>
      </c>
      <c r="D114" s="32"/>
      <c r="E114" s="32"/>
      <c r="F114" s="32"/>
      <c r="G114" s="53" t="str">
        <f t="shared" si="31"/>
        <v/>
      </c>
      <c r="H114" s="318"/>
      <c r="J114" s="32"/>
      <c r="L114" s="23"/>
      <c r="N114" s="228"/>
      <c r="O114" s="226"/>
      <c r="P114" s="226"/>
      <c r="Q114" s="227" t="str">
        <f t="shared" si="32"/>
        <v/>
      </c>
      <c r="R114" s="318"/>
    </row>
    <row r="115" spans="1:19" s="1" customFormat="1" ht="15" customHeight="1" x14ac:dyDescent="0.2">
      <c r="A115" s="23"/>
      <c r="C115" s="56" t="s">
        <v>43</v>
      </c>
      <c r="D115" s="32"/>
      <c r="E115" s="32"/>
      <c r="F115" s="32"/>
      <c r="G115" s="53" t="str">
        <f t="shared" si="31"/>
        <v/>
      </c>
      <c r="H115" s="318"/>
      <c r="J115" s="32"/>
      <c r="L115" s="23"/>
      <c r="N115" s="20"/>
      <c r="O115" s="226"/>
      <c r="P115" s="226"/>
      <c r="Q115" s="227" t="str">
        <f t="shared" si="32"/>
        <v/>
      </c>
      <c r="R115" s="318"/>
    </row>
    <row r="116" spans="1:19" s="1" customFormat="1" ht="15" customHeight="1" x14ac:dyDescent="0.2">
      <c r="A116" s="23"/>
      <c r="B116" s="23"/>
      <c r="C116" s="57" t="s">
        <v>44</v>
      </c>
      <c r="D116" s="33">
        <f>IF(ISERROR(D111-D112+D114),"",D111-D112+D114)</f>
        <v>0</v>
      </c>
      <c r="E116" s="33">
        <f>IF(ISERROR(E111-E112+E114),"",E111-E112+E114)</f>
        <v>0</v>
      </c>
      <c r="F116" s="33">
        <f>IF(ISERROR(F111-F112+F114),"",F111-F112+F114)</f>
        <v>0</v>
      </c>
      <c r="G116" s="147"/>
      <c r="H116" s="318"/>
      <c r="J116" s="33">
        <f>IF(ISERROR(J111-J112+J114),"",J111-J112+J114)</f>
        <v>0</v>
      </c>
      <c r="L116" s="23"/>
      <c r="M116" s="23"/>
      <c r="N116" s="20"/>
      <c r="O116" s="226"/>
      <c r="P116" s="226"/>
      <c r="Q116" s="229"/>
      <c r="R116" s="318"/>
    </row>
    <row r="117" spans="1:19" s="1" customFormat="1" ht="15" customHeight="1" x14ac:dyDescent="0.2">
      <c r="A117" s="23"/>
      <c r="C117" s="58" t="s">
        <v>45</v>
      </c>
      <c r="D117" s="64" t="str">
        <f>IFERROR((D111-D112)/D116,"")</f>
        <v/>
      </c>
      <c r="E117" s="64" t="str">
        <f>IFERROR((E111-E112)/E116,"")</f>
        <v/>
      </c>
      <c r="F117" s="64" t="str">
        <f t="shared" ref="F117" si="33">IFERROR((F111-F112)/F116,"")</f>
        <v/>
      </c>
      <c r="G117" s="148"/>
      <c r="H117" s="318"/>
      <c r="J117" s="64" t="str">
        <f>IFERROR((J111-J112)/J116,"")</f>
        <v/>
      </c>
      <c r="L117" s="23"/>
      <c r="N117" s="230"/>
      <c r="O117" s="231"/>
      <c r="P117" s="231"/>
      <c r="Q117" s="232"/>
      <c r="R117" s="318"/>
    </row>
    <row r="118" spans="1:19" s="1" customFormat="1" ht="15" customHeight="1" outlineLevel="1" x14ac:dyDescent="0.2">
      <c r="A118" s="23"/>
      <c r="C118" s="58" t="s">
        <v>46</v>
      </c>
      <c r="D118" s="75">
        <f>D152</f>
        <v>3.4444919481259793E-2</v>
      </c>
      <c r="E118" s="75">
        <f t="shared" ref="E118:F118" si="34">E152</f>
        <v>3.3082357978875258E-2</v>
      </c>
      <c r="F118" s="75">
        <f t="shared" si="34"/>
        <v>3.3082357978875258E-2</v>
      </c>
      <c r="G118" s="148"/>
      <c r="H118" s="318"/>
      <c r="L118" s="23"/>
      <c r="N118" s="230"/>
      <c r="O118" s="233"/>
      <c r="P118" s="233"/>
      <c r="Q118" s="232"/>
      <c r="R118" s="318"/>
    </row>
    <row r="119" spans="1:19" s="1" customFormat="1" ht="15" customHeight="1" x14ac:dyDescent="0.2">
      <c r="A119" s="23"/>
      <c r="C119" s="58" t="s">
        <v>47</v>
      </c>
      <c r="D119" s="76" t="str">
        <f>IFERROR(1-D117,"")</f>
        <v/>
      </c>
      <c r="E119" s="76" t="str">
        <f t="shared" ref="E119:F119" si="35">IFERROR(1-E117,"")</f>
        <v/>
      </c>
      <c r="F119" s="76" t="str">
        <f t="shared" si="35"/>
        <v/>
      </c>
      <c r="G119" s="148"/>
      <c r="H119" s="318"/>
      <c r="J119" s="64" t="str">
        <f>IFERROR(1-J117,"")</f>
        <v/>
      </c>
      <c r="L119" s="23"/>
      <c r="N119" s="230"/>
      <c r="O119" s="231"/>
      <c r="P119" s="231"/>
      <c r="Q119" s="232"/>
      <c r="R119" s="318"/>
    </row>
    <row r="120" spans="1:19" s="1" customFormat="1" ht="15" customHeight="1" outlineLevel="1" x14ac:dyDescent="0.2">
      <c r="A120" s="23"/>
      <c r="C120" s="58" t="s">
        <v>48</v>
      </c>
      <c r="D120" s="75">
        <f>D143</f>
        <v>1.9199999999999998E-2</v>
      </c>
      <c r="E120" s="75">
        <f t="shared" ref="E120:F120" si="36">E143</f>
        <v>1.8499999999999999E-2</v>
      </c>
      <c r="F120" s="75">
        <f t="shared" si="36"/>
        <v>1.8499999999999999E-2</v>
      </c>
      <c r="G120" s="148"/>
      <c r="H120" s="318"/>
      <c r="L120" s="23"/>
      <c r="N120" s="60" t="s">
        <v>56</v>
      </c>
      <c r="O120" s="234"/>
      <c r="P120" s="235"/>
      <c r="Q120" s="232"/>
      <c r="R120" s="318"/>
    </row>
    <row r="121" spans="1:19" s="1" customFormat="1" ht="15" customHeight="1" x14ac:dyDescent="0.2">
      <c r="A121" s="23"/>
      <c r="C121" s="57" t="s">
        <v>165</v>
      </c>
      <c r="D121" s="33">
        <f>-IFERROR(D118*(D111-D112),"")</f>
        <v>0</v>
      </c>
      <c r="E121" s="33">
        <f>-IF(D111="",E118*(E111-E112),IFERROR(E118*AVERAGE((E111-E112),(D111-D112)),""))</f>
        <v>0</v>
      </c>
      <c r="F121" s="33">
        <f>-IF(E111="",F118*(F111-F112),IFERROR(F118*AVERAGE((F111-F112),(E111-E112)),""))</f>
        <v>0</v>
      </c>
      <c r="G121" s="148"/>
      <c r="H121" s="318"/>
      <c r="J121" s="26"/>
      <c r="L121" s="23"/>
      <c r="N121" s="57" t="s">
        <v>165</v>
      </c>
      <c r="O121" s="33">
        <f>IF(O6=E14,E121/12*(12-O7),F121/12*(12-O7))</f>
        <v>0</v>
      </c>
      <c r="P121" s="33">
        <f>IF(O6=E14,E121/12*O7,F121/12*O7)</f>
        <v>0</v>
      </c>
      <c r="Q121" s="237"/>
      <c r="R121" s="318"/>
    </row>
    <row r="122" spans="1:19" s="1" customFormat="1" ht="15" customHeight="1" x14ac:dyDescent="0.2">
      <c r="A122" s="23"/>
      <c r="C122" s="57" t="s">
        <v>50</v>
      </c>
      <c r="D122" s="33">
        <f>-IFERROR(D120*D114,"")</f>
        <v>0</v>
      </c>
      <c r="E122" s="33">
        <f>-IF(D114="",E120*E114,IFERROR(E120*AVERAGE(E114,D114),0))</f>
        <v>0</v>
      </c>
      <c r="F122" s="33">
        <f>-IF(E114="",F120*F114,IFERROR(F120*AVERAGE(F114,E114),0))</f>
        <v>0</v>
      </c>
      <c r="G122" s="149"/>
      <c r="H122" s="318"/>
      <c r="J122" s="26"/>
      <c r="L122" s="23"/>
      <c r="N122" s="57" t="s">
        <v>50</v>
      </c>
      <c r="O122" s="33">
        <f>IF(O6=E14,E122/12*(12-O7),F122/12*(12-O7))</f>
        <v>0</v>
      </c>
      <c r="P122" s="33">
        <f>IF(O6=E14,E122/12*O7,F122/12*O7)</f>
        <v>0</v>
      </c>
      <c r="Q122" s="238"/>
      <c r="R122" s="318"/>
    </row>
    <row r="123" spans="1:19" s="1" customFormat="1" ht="15" customHeight="1" x14ac:dyDescent="0.2">
      <c r="A123" s="23"/>
      <c r="C123" s="56" t="s">
        <v>51</v>
      </c>
      <c r="D123" s="32"/>
      <c r="E123" s="63"/>
      <c r="F123" s="32"/>
      <c r="G123" s="53" t="str">
        <f t="shared" ref="G123" si="37">IF(ISERROR(F123/D123),"",(F123/D123)^(1/(MID($F$97,1,4)-MID($D$97,1,4)))-1)</f>
        <v/>
      </c>
      <c r="H123" s="318"/>
      <c r="J123" s="26"/>
      <c r="L123" s="23"/>
      <c r="N123" s="56" t="s">
        <v>51</v>
      </c>
      <c r="O123" s="32"/>
      <c r="P123" s="63"/>
      <c r="Q123" s="53" t="str">
        <f t="shared" ref="Q123" si="38">IF(ISERROR(P123/O123),"",((P123/O123)^(1/1))-1)</f>
        <v/>
      </c>
      <c r="R123" s="318"/>
    </row>
    <row r="124" spans="1:19" s="1" customFormat="1" ht="15" customHeight="1" x14ac:dyDescent="0.2">
      <c r="A124" s="23"/>
      <c r="B124" s="23"/>
      <c r="C124" s="54" t="s">
        <v>29</v>
      </c>
      <c r="D124" s="33">
        <f>IF(OR(D123="",D123=0),D121+D122,D121+D123)</f>
        <v>0</v>
      </c>
      <c r="E124" s="33">
        <f>IF(OR(E123="",E123=0),E121+E122,E121+E123)</f>
        <v>0</v>
      </c>
      <c r="F124" s="33">
        <f t="shared" ref="F124" si="39">IF(OR(F123="",F123=0),F121+F122,F121+F123)</f>
        <v>0</v>
      </c>
      <c r="G124" s="147"/>
      <c r="H124" s="318"/>
      <c r="J124" s="26"/>
      <c r="L124" s="23"/>
      <c r="M124" s="23"/>
      <c r="N124" s="54" t="s">
        <v>29</v>
      </c>
      <c r="O124" s="33">
        <f>IF(OR(O123="",O123="0"),O121+O122,O121+O123)</f>
        <v>0</v>
      </c>
      <c r="P124" s="33">
        <f>IF(OR(P123="",P123=0),P121+P122,P121+P123)</f>
        <v>0</v>
      </c>
      <c r="Q124" s="236"/>
      <c r="R124" s="318"/>
    </row>
    <row r="125" spans="1:19" s="1" customFormat="1" ht="15" customHeight="1" x14ac:dyDescent="0.2">
      <c r="A125" s="23"/>
      <c r="B125" s="23"/>
      <c r="C125" s="35" t="s">
        <v>167</v>
      </c>
      <c r="D125" s="33">
        <f>D108+D124</f>
        <v>0</v>
      </c>
      <c r="E125" s="33">
        <f>E108+E124</f>
        <v>0</v>
      </c>
      <c r="F125" s="33">
        <f>F108+F124</f>
        <v>0</v>
      </c>
      <c r="G125" s="148"/>
      <c r="H125" s="318"/>
      <c r="J125" s="26"/>
      <c r="L125" s="23"/>
      <c r="M125" s="23"/>
      <c r="N125" s="35" t="s">
        <v>167</v>
      </c>
      <c r="O125" s="33">
        <f>O108+O124</f>
        <v>0</v>
      </c>
      <c r="P125" s="33">
        <f>P108+P124</f>
        <v>0</v>
      </c>
      <c r="Q125" s="237"/>
      <c r="R125" s="318"/>
    </row>
    <row r="126" spans="1:19" s="1" customFormat="1" ht="15" customHeight="1" x14ac:dyDescent="0.2">
      <c r="A126" s="23"/>
      <c r="B126" s="23"/>
      <c r="C126" s="36" t="s">
        <v>86</v>
      </c>
      <c r="D126" s="39">
        <f>D98+D108+D124</f>
        <v>0</v>
      </c>
      <c r="E126" s="39">
        <f>E98+E108+E124</f>
        <v>0</v>
      </c>
      <c r="F126" s="39">
        <f>F98+F108+F124</f>
        <v>0</v>
      </c>
      <c r="G126" s="148"/>
      <c r="H126" s="319"/>
      <c r="J126" s="26"/>
      <c r="L126" s="23"/>
      <c r="M126" s="23"/>
      <c r="N126" s="36" t="s">
        <v>86</v>
      </c>
      <c r="O126" s="39">
        <f>O98+O108+O124</f>
        <v>0</v>
      </c>
      <c r="P126" s="39">
        <f>P98+P108+P124</f>
        <v>0</v>
      </c>
      <c r="Q126" s="237"/>
      <c r="R126" s="319"/>
    </row>
    <row r="127" spans="1:19" s="26" customFormat="1" ht="41.25" customHeight="1" x14ac:dyDescent="0.2">
      <c r="A127" s="23"/>
      <c r="B127" s="23"/>
      <c r="C127" s="34"/>
      <c r="D127" s="333" t="str">
        <f>IF(OR(E126&gt;0,F126&gt;0),'Daten (auszublenden)'!C27,"")</f>
        <v/>
      </c>
      <c r="E127" s="333"/>
      <c r="F127" s="333"/>
      <c r="G127" s="333"/>
      <c r="H127" s="333"/>
      <c r="I127" s="333"/>
      <c r="J127" s="333"/>
      <c r="L127" s="23"/>
      <c r="M127" s="23"/>
      <c r="N127" s="34"/>
      <c r="O127" s="333" t="str">
        <f>IF(P126&gt;0,'Daten (auszublenden)'!C27,"")</f>
        <v/>
      </c>
      <c r="P127" s="333"/>
      <c r="Q127" s="333"/>
      <c r="R127" s="333"/>
      <c r="S127" s="333"/>
    </row>
    <row r="128" spans="1:19" s="26" customFormat="1" ht="6.75" customHeight="1" x14ac:dyDescent="0.2">
      <c r="A128" s="23"/>
      <c r="B128" s="23"/>
      <c r="C128" s="34"/>
      <c r="D128" s="108"/>
      <c r="E128" s="108"/>
      <c r="F128" s="108"/>
      <c r="J128" s="254"/>
      <c r="L128" s="23"/>
      <c r="M128" s="23"/>
      <c r="N128" s="34"/>
      <c r="O128" s="108"/>
      <c r="P128" s="108"/>
    </row>
    <row r="129" spans="1:19" s="1" customFormat="1" ht="26.1" customHeight="1" x14ac:dyDescent="0.2">
      <c r="A129" s="23"/>
      <c r="B129" s="23"/>
      <c r="C129" s="73" t="s">
        <v>36</v>
      </c>
      <c r="D129" s="74">
        <f>IF($J$108=0,0,D108/$J$108)</f>
        <v>0</v>
      </c>
      <c r="E129" s="40"/>
      <c r="F129" s="40"/>
      <c r="G129" s="40"/>
      <c r="H129" s="40"/>
      <c r="J129" s="255"/>
      <c r="L129" s="23"/>
      <c r="M129" s="23"/>
      <c r="N129" s="209"/>
      <c r="O129" s="197"/>
      <c r="P129" s="40"/>
      <c r="Q129" s="40"/>
      <c r="R129" s="40"/>
    </row>
    <row r="130" spans="1:19" s="1" customFormat="1" ht="26.1" customHeight="1" x14ac:dyDescent="0.2">
      <c r="A130" s="23"/>
      <c r="C130" s="73" t="s">
        <v>54</v>
      </c>
      <c r="D130" s="74">
        <f>IF($J$116=0,0,D116/$J$116)</f>
        <v>0</v>
      </c>
      <c r="E130" s="40"/>
      <c r="F130" s="40"/>
      <c r="G130" s="40"/>
      <c r="H130" s="40"/>
      <c r="J130" s="255"/>
      <c r="L130" s="23"/>
      <c r="N130" s="209"/>
      <c r="O130" s="197"/>
      <c r="P130" s="40"/>
      <c r="Q130" s="40"/>
      <c r="R130" s="40"/>
    </row>
    <row r="131" spans="1:19" s="1" customFormat="1" ht="12.75" x14ac:dyDescent="0.2">
      <c r="A131" s="23"/>
      <c r="B131" s="23"/>
      <c r="C131" s="29"/>
      <c r="D131" s="42"/>
      <c r="E131" s="40"/>
      <c r="F131" s="40"/>
      <c r="G131" s="41"/>
      <c r="H131" s="41"/>
      <c r="I131" s="41"/>
      <c r="J131" s="41"/>
      <c r="L131" s="23"/>
      <c r="M131" s="23"/>
      <c r="N131" s="29"/>
      <c r="O131" s="42"/>
      <c r="P131" s="40"/>
      <c r="Q131" s="41"/>
      <c r="R131" s="41"/>
      <c r="S131" s="41"/>
    </row>
    <row r="132" spans="1:19" s="1" customFormat="1" ht="58.5" customHeight="1" x14ac:dyDescent="0.2">
      <c r="A132" s="23"/>
      <c r="B132" s="23"/>
      <c r="C132" s="326" t="s">
        <v>127</v>
      </c>
      <c r="D132" s="327"/>
      <c r="E132" s="327"/>
      <c r="F132" s="327"/>
      <c r="G132" s="327"/>
      <c r="H132" s="327"/>
      <c r="I132" s="327"/>
      <c r="J132" s="328"/>
      <c r="L132" s="23"/>
      <c r="M132" s="23"/>
      <c r="N132" s="326" t="s">
        <v>127</v>
      </c>
      <c r="O132" s="327"/>
      <c r="P132" s="327"/>
      <c r="Q132" s="327"/>
      <c r="R132" s="327"/>
      <c r="S132" s="328"/>
    </row>
    <row r="133" spans="1:19" x14ac:dyDescent="0.25">
      <c r="G133" s="41"/>
      <c r="H133" s="41"/>
      <c r="I133" s="41"/>
      <c r="J133" s="41"/>
      <c r="K133" s="1"/>
      <c r="L133" s="2"/>
      <c r="M133" s="2"/>
      <c r="N133" s="2"/>
      <c r="O133" s="2"/>
      <c r="P133" s="2"/>
      <c r="Q133" s="41"/>
      <c r="R133" s="41"/>
      <c r="S133" s="41"/>
    </row>
    <row r="134" spans="1:19" x14ac:dyDescent="0.25">
      <c r="G134" s="41"/>
      <c r="H134" s="41"/>
      <c r="I134" s="41"/>
      <c r="J134" s="41"/>
      <c r="K134" s="1"/>
      <c r="L134" s="2"/>
      <c r="M134" s="2"/>
      <c r="N134" s="2"/>
      <c r="O134" s="2"/>
      <c r="P134" s="2"/>
      <c r="Q134" s="41"/>
      <c r="R134" s="41"/>
      <c r="S134" s="41"/>
    </row>
    <row r="135" spans="1:19" x14ac:dyDescent="0.25">
      <c r="G135" s="41"/>
      <c r="H135" s="41"/>
      <c r="I135" s="41"/>
      <c r="J135" s="41"/>
      <c r="K135" s="1"/>
      <c r="L135" s="2"/>
      <c r="M135" s="2"/>
      <c r="N135" s="2"/>
      <c r="O135" s="2"/>
      <c r="P135" s="2"/>
      <c r="Q135" s="41"/>
      <c r="R135" s="41"/>
      <c r="S135" s="41"/>
    </row>
    <row r="136" spans="1:19" ht="18" hidden="1" customHeight="1" x14ac:dyDescent="0.25">
      <c r="C136" s="287" t="s">
        <v>154</v>
      </c>
      <c r="D136" s="287"/>
      <c r="E136" s="287"/>
      <c r="F136" s="287"/>
      <c r="G136" s="287"/>
      <c r="H136" s="287"/>
      <c r="I136" s="287"/>
      <c r="J136" s="287"/>
      <c r="L136" s="2"/>
      <c r="M136" s="2"/>
      <c r="N136" s="220"/>
      <c r="O136" s="220"/>
      <c r="P136" s="220"/>
      <c r="Q136" s="220"/>
      <c r="R136" s="220"/>
      <c r="S136" s="220"/>
    </row>
    <row r="137" spans="1:19" hidden="1" x14ac:dyDescent="0.25">
      <c r="C137"/>
      <c r="D137" s="151" t="s">
        <v>155</v>
      </c>
      <c r="E137" s="151" t="s">
        <v>168</v>
      </c>
      <c r="F137" s="151" t="s">
        <v>168</v>
      </c>
      <c r="L137" s="2"/>
      <c r="M137" s="2"/>
      <c r="N137" s="212"/>
      <c r="O137" s="213"/>
      <c r="P137" s="213"/>
    </row>
    <row r="138" spans="1:19" ht="15.75" hidden="1" thickBot="1" x14ac:dyDescent="0.3">
      <c r="C138" s="90"/>
      <c r="D138" s="201">
        <f>D14</f>
        <v>2022</v>
      </c>
      <c r="E138" s="201">
        <f>E14</f>
        <v>2023</v>
      </c>
      <c r="F138" s="201">
        <f>F14</f>
        <v>2024</v>
      </c>
      <c r="H138" s="65"/>
      <c r="L138" s="2"/>
      <c r="M138" s="2"/>
      <c r="N138" s="214"/>
      <c r="O138" s="215"/>
      <c r="P138" s="215"/>
      <c r="R138" s="65"/>
    </row>
    <row r="139" spans="1:19" hidden="1" x14ac:dyDescent="0.25">
      <c r="C139" s="92" t="s">
        <v>74</v>
      </c>
      <c r="D139" s="93">
        <f>'Daten (auszublenden)'!E31</f>
        <v>0.29830000000000001</v>
      </c>
      <c r="E139" s="93">
        <f>'Daten (auszublenden)'!F31</f>
        <v>0.2994</v>
      </c>
      <c r="F139" s="93">
        <f>'Daten (auszublenden)'!G31</f>
        <v>0.2994</v>
      </c>
      <c r="H139" s="77"/>
      <c r="L139" s="2"/>
      <c r="M139" s="2"/>
      <c r="N139" s="15"/>
      <c r="O139" s="91"/>
      <c r="P139" s="91"/>
      <c r="R139" s="77"/>
    </row>
    <row r="140" spans="1:19" hidden="1" x14ac:dyDescent="0.25">
      <c r="C140" s="94" t="s">
        <v>75</v>
      </c>
      <c r="D140" s="95">
        <f>'Daten (auszublenden)'!E32</f>
        <v>8.3999999999999995E-3</v>
      </c>
      <c r="E140" s="95">
        <f>'Daten (auszublenden)'!F32</f>
        <v>7.1999999999999998E-3</v>
      </c>
      <c r="F140" s="95">
        <f>'Daten (auszublenden)'!G32</f>
        <v>7.1999999999999998E-3</v>
      </c>
      <c r="H140" s="77"/>
      <c r="L140" s="2"/>
      <c r="M140" s="2"/>
      <c r="N140" s="15"/>
      <c r="O140" s="91"/>
      <c r="P140" s="91"/>
      <c r="R140" s="77"/>
    </row>
    <row r="141" spans="1:19" hidden="1" x14ac:dyDescent="0.25">
      <c r="C141" s="94" t="s">
        <v>76</v>
      </c>
      <c r="D141" s="95">
        <f>'Daten (auszublenden)'!E33</f>
        <v>3.7999999999999999E-2</v>
      </c>
      <c r="E141" s="95">
        <f>'Daten (auszublenden)'!F33</f>
        <v>3.85E-2</v>
      </c>
      <c r="F141" s="95">
        <f>'Daten (auszublenden)'!G33</f>
        <v>3.85E-2</v>
      </c>
      <c r="H141" s="77"/>
      <c r="L141" s="2"/>
      <c r="M141" s="2"/>
      <c r="N141" s="15"/>
      <c r="O141" s="91"/>
      <c r="P141" s="91"/>
      <c r="R141" s="77"/>
    </row>
    <row r="142" spans="1:19" hidden="1" x14ac:dyDescent="0.25">
      <c r="C142" s="94" t="s">
        <v>77</v>
      </c>
      <c r="D142" s="95">
        <f>'Daten (auszublenden)'!E34</f>
        <v>0</v>
      </c>
      <c r="E142" s="95">
        <f>'Daten (auszublenden)'!F34</f>
        <v>0</v>
      </c>
      <c r="F142" s="95">
        <f>'Daten (auszublenden)'!G34</f>
        <v>0</v>
      </c>
      <c r="H142" s="91"/>
      <c r="L142" s="2"/>
      <c r="M142" s="2"/>
      <c r="N142" s="15"/>
      <c r="O142" s="91"/>
      <c r="P142" s="91"/>
      <c r="R142" s="91"/>
    </row>
    <row r="143" spans="1:19" ht="15.75" hidden="1" thickBot="1" x14ac:dyDescent="0.3">
      <c r="C143" s="96" t="s">
        <v>78</v>
      </c>
      <c r="D143" s="97">
        <f>'Daten (auszublenden)'!E35</f>
        <v>1.9199999999999998E-2</v>
      </c>
      <c r="E143" s="97">
        <f>'Daten (auszublenden)'!F35</f>
        <v>1.8499999999999999E-2</v>
      </c>
      <c r="F143" s="97">
        <f>'Daten (auszublenden)'!G35</f>
        <v>1.8499999999999999E-2</v>
      </c>
      <c r="H143" s="65"/>
      <c r="L143" s="2"/>
      <c r="M143" s="2"/>
      <c r="N143" s="15"/>
      <c r="O143" s="91"/>
      <c r="P143" s="91"/>
      <c r="R143" s="65"/>
    </row>
    <row r="144" spans="1:19" hidden="1" x14ac:dyDescent="0.25">
      <c r="C144" s="94" t="s">
        <v>79</v>
      </c>
      <c r="D144" s="123">
        <f>'Daten (auszublenden)'!E36</f>
        <v>0.25</v>
      </c>
      <c r="E144" s="123">
        <f>'Daten (auszublenden)'!F36</f>
        <v>0.3</v>
      </c>
      <c r="F144" s="123">
        <f>'Daten (auszublenden)'!G36</f>
        <v>0.3</v>
      </c>
      <c r="H144" s="65"/>
      <c r="L144" s="2"/>
      <c r="M144" s="2"/>
      <c r="N144" s="15"/>
      <c r="O144" s="216"/>
      <c r="P144" s="216"/>
      <c r="R144" s="65"/>
    </row>
    <row r="145" spans="3:18" hidden="1" x14ac:dyDescent="0.25">
      <c r="C145" s="94" t="s">
        <v>80</v>
      </c>
      <c r="D145" s="124">
        <f>'Daten (auszublenden)'!E37</f>
        <v>0.95</v>
      </c>
      <c r="E145" s="124">
        <f>'Daten (auszublenden)'!F37</f>
        <v>0.87</v>
      </c>
      <c r="F145" s="124">
        <f>'Daten (auszublenden)'!G37</f>
        <v>0.87</v>
      </c>
      <c r="H145" s="65"/>
      <c r="L145" s="2"/>
      <c r="M145" s="2"/>
      <c r="N145" s="15"/>
      <c r="O145" s="216"/>
      <c r="P145" s="216"/>
      <c r="R145" s="65"/>
    </row>
    <row r="146" spans="3:18" hidden="1" x14ac:dyDescent="0.25">
      <c r="C146" s="94" t="s">
        <v>81</v>
      </c>
      <c r="D146" s="124">
        <f>'Daten (auszublenden)'!E38</f>
        <v>0.57999999999999996</v>
      </c>
      <c r="E146" s="124">
        <f>'Daten (auszublenden)'!F38</f>
        <v>0.53</v>
      </c>
      <c r="F146" s="124">
        <f>'Daten (auszublenden)'!G38</f>
        <v>0.53</v>
      </c>
      <c r="H146" s="65"/>
      <c r="L146" s="2"/>
      <c r="M146" s="2"/>
      <c r="N146" s="15"/>
      <c r="O146" s="216"/>
      <c r="P146" s="216"/>
      <c r="R146" s="65"/>
    </row>
    <row r="147" spans="3:18" hidden="1" x14ac:dyDescent="0.25">
      <c r="C147" s="111" t="s">
        <v>105</v>
      </c>
      <c r="D147" s="68">
        <f>IFERROR(D100/(D98-D99),0)</f>
        <v>0</v>
      </c>
      <c r="E147" s="68">
        <f>IFERROR(E100/(E98-E99),0)</f>
        <v>0</v>
      </c>
      <c r="F147" s="68">
        <f>IFERROR(F100/(F98-F99),0)</f>
        <v>0</v>
      </c>
      <c r="H147" s="65"/>
      <c r="L147" s="2"/>
      <c r="M147" s="2"/>
      <c r="N147" s="15"/>
      <c r="O147" s="91"/>
      <c r="P147" s="91"/>
      <c r="R147" s="65"/>
    </row>
    <row r="148" spans="3:18" hidden="1" x14ac:dyDescent="0.25">
      <c r="C148" s="111" t="s">
        <v>82</v>
      </c>
      <c r="D148" s="70">
        <f>IFERROR(D147*D145+(1-D147)*D146,"")</f>
        <v>0.57999999999999996</v>
      </c>
      <c r="E148" s="70">
        <f t="shared" ref="E148:F148" si="40">IFERROR(E147*E145+(1-E147)*E146,"")</f>
        <v>0.53</v>
      </c>
      <c r="F148" s="70">
        <f t="shared" si="40"/>
        <v>0.53</v>
      </c>
      <c r="H148" s="65"/>
      <c r="L148" s="2"/>
      <c r="M148" s="2"/>
      <c r="N148" s="15"/>
      <c r="O148" s="217"/>
      <c r="P148" s="217"/>
      <c r="R148" s="65"/>
    </row>
    <row r="149" spans="3:18" ht="15.75" hidden="1" thickBot="1" x14ac:dyDescent="0.3">
      <c r="C149" s="102" t="s">
        <v>83</v>
      </c>
      <c r="D149" s="103">
        <f>IFERROR((D144+D148)/2,"")</f>
        <v>0.41499999999999998</v>
      </c>
      <c r="E149" s="103">
        <f t="shared" ref="E149" si="41">IFERROR((E144+E148)/2,"")</f>
        <v>0.41500000000000004</v>
      </c>
      <c r="F149" s="103">
        <f>IFERROR((F144+F148)/2,"")</f>
        <v>0.41500000000000004</v>
      </c>
      <c r="H149" s="65"/>
      <c r="L149" s="2"/>
      <c r="M149" s="2"/>
      <c r="N149" s="218"/>
      <c r="O149" s="217"/>
      <c r="P149" s="217"/>
      <c r="R149" s="65"/>
    </row>
    <row r="150" spans="3:18" hidden="1" x14ac:dyDescent="0.25">
      <c r="C150" s="111" t="s">
        <v>84</v>
      </c>
      <c r="D150" s="68">
        <f>IFERROR(IF(D113/(D110-D115-D112)=100%,100%,IF(D113/(D110-D115-D112)&gt;99%,99%,(D113/(D110-D115-D112)))),0)</f>
        <v>0</v>
      </c>
      <c r="E150" s="68">
        <f>IFERROR(IF(E157/(E159)=100%,100%,IF(E157/(E159)&gt;99%,99%,(E157/(E159)))),0)</f>
        <v>0</v>
      </c>
      <c r="F150" s="68">
        <f>IFERROR(IF(F157/(F159)=100%,100%,IF(F157/(F159)&gt;99%,99%,(F157/(F159)))),0)</f>
        <v>0</v>
      </c>
      <c r="H150" s="65"/>
      <c r="L150" s="2"/>
      <c r="M150" s="2"/>
      <c r="N150" s="15"/>
      <c r="O150" s="91"/>
      <c r="P150" s="91"/>
      <c r="R150" s="65"/>
    </row>
    <row r="151" spans="3:18" hidden="1" x14ac:dyDescent="0.25">
      <c r="C151" s="111" t="s">
        <v>85</v>
      </c>
      <c r="D151" s="71">
        <f>IFERROR(D149*(1+(1-D139)*D150/(1-D150)),0)</f>
        <v>0.41499999999999998</v>
      </c>
      <c r="E151" s="71">
        <f t="shared" ref="E151:F151" si="42">IFERROR(E149*(1+(1-E139)*E150/(1-E150)),0)</f>
        <v>0.41500000000000004</v>
      </c>
      <c r="F151" s="71">
        <f t="shared" si="42"/>
        <v>0.41500000000000004</v>
      </c>
      <c r="H151" s="65"/>
      <c r="L151" s="2"/>
      <c r="M151" s="2"/>
      <c r="N151" s="15"/>
      <c r="O151" s="216"/>
      <c r="P151" s="216"/>
      <c r="R151" s="65"/>
    </row>
    <row r="152" spans="3:18" hidden="1" x14ac:dyDescent="0.25">
      <c r="C152" s="111" t="s">
        <v>46</v>
      </c>
      <c r="D152" s="68">
        <f>(D151*D141+D140)/(1-D139)</f>
        <v>3.4444919481259793E-2</v>
      </c>
      <c r="E152" s="68">
        <f t="shared" ref="E152:F152" si="43">(E151*E141+E140)/(1-E139)</f>
        <v>3.3082357978875258E-2</v>
      </c>
      <c r="F152" s="68">
        <f t="shared" si="43"/>
        <v>3.3082357978875258E-2</v>
      </c>
      <c r="H152" s="65"/>
      <c r="L152" s="2"/>
      <c r="M152" s="2"/>
      <c r="N152" s="15"/>
      <c r="O152" s="91"/>
      <c r="P152" s="91"/>
      <c r="R152" s="65"/>
    </row>
    <row r="153" spans="3:18" ht="15.75" hidden="1" thickBot="1" x14ac:dyDescent="0.3">
      <c r="C153" s="112" t="s">
        <v>49</v>
      </c>
      <c r="D153" s="69" t="str">
        <f>IFERROR(D152*D117+D119*D143,"")</f>
        <v/>
      </c>
      <c r="E153" s="69" t="str">
        <f>IFERROR(E152*E117+E119*E143,"")</f>
        <v/>
      </c>
      <c r="F153" s="69" t="str">
        <f>IFERROR(F152*F117+F119*F143,"")</f>
        <v/>
      </c>
      <c r="H153" s="65"/>
      <c r="L153" s="2"/>
      <c r="M153" s="2"/>
      <c r="N153" s="15"/>
      <c r="O153" s="91"/>
      <c r="P153" s="91"/>
      <c r="R153" s="65"/>
    </row>
    <row r="154" spans="3:18" hidden="1" x14ac:dyDescent="0.25">
      <c r="L154" s="2"/>
      <c r="M154" s="2"/>
      <c r="N154" s="131"/>
      <c r="O154" s="131"/>
      <c r="P154" s="131"/>
    </row>
    <row r="155" spans="3:18" ht="15.75" hidden="1" thickBot="1" x14ac:dyDescent="0.3">
      <c r="C155" s="2" t="s">
        <v>179</v>
      </c>
      <c r="L155" s="2"/>
      <c r="M155" s="2"/>
      <c r="N155" s="131"/>
      <c r="O155" s="131"/>
      <c r="P155" s="131"/>
    </row>
    <row r="156" spans="3:18" hidden="1" x14ac:dyDescent="0.25">
      <c r="C156" s="191" t="s">
        <v>157</v>
      </c>
      <c r="D156" s="198">
        <f>D113</f>
        <v>0</v>
      </c>
      <c r="E156" s="198">
        <f>E113</f>
        <v>0</v>
      </c>
      <c r="F156" s="194">
        <f>F113</f>
        <v>0</v>
      </c>
      <c r="L156" s="2"/>
      <c r="M156" s="2"/>
      <c r="N156" s="131"/>
      <c r="O156" s="219"/>
      <c r="P156" s="219"/>
    </row>
    <row r="157" spans="3:18" hidden="1" x14ac:dyDescent="0.25">
      <c r="C157" s="192" t="s">
        <v>158</v>
      </c>
      <c r="D157" s="195"/>
      <c r="E157" s="199">
        <f>IF(D156=0,E156,AVERAGE(D156:E156))</f>
        <v>0</v>
      </c>
      <c r="F157" s="251">
        <f>IF(E156=0,F156,AVERAGE(E156:F156))</f>
        <v>0</v>
      </c>
      <c r="H157" s="250"/>
      <c r="L157" s="2"/>
      <c r="M157" s="2"/>
      <c r="N157" s="131"/>
      <c r="O157" s="131"/>
      <c r="P157" s="219"/>
    </row>
    <row r="158" spans="3:18" hidden="1" x14ac:dyDescent="0.25">
      <c r="C158" s="192" t="s">
        <v>159</v>
      </c>
      <c r="D158" s="199">
        <f>D110-D115-D112</f>
        <v>0</v>
      </c>
      <c r="E158" s="199">
        <f>E110-E115-E112</f>
        <v>0</v>
      </c>
      <c r="F158" s="251">
        <f>F110-F115-F112</f>
        <v>0</v>
      </c>
      <c r="L158" s="2"/>
      <c r="M158" s="2"/>
      <c r="N158" s="131"/>
      <c r="O158" s="219"/>
      <c r="P158" s="219"/>
    </row>
    <row r="159" spans="3:18" ht="15.75" hidden="1" thickBot="1" x14ac:dyDescent="0.3">
      <c r="C159" s="193" t="s">
        <v>160</v>
      </c>
      <c r="D159" s="196"/>
      <c r="E159" s="252">
        <f>IF(D158=0,E158,AVERAGE(D158:E158))</f>
        <v>0</v>
      </c>
      <c r="F159" s="253">
        <f>IF(E158=0,F158,AVERAGE(E158:F158))</f>
        <v>0</v>
      </c>
      <c r="L159" s="2"/>
      <c r="M159" s="2"/>
      <c r="N159" s="131"/>
      <c r="O159" s="131"/>
      <c r="P159" s="219"/>
    </row>
    <row r="160" spans="3:18"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sheetData>
  <sheetProtection algorithmName="SHA-512" hashValue="xmdzYYW7Exsy6qDvWQlbib6aCTl9HDWA4nwe8+dUO1qTpZzZ+mcKAFp0orkuCPxZ6p2IDWAgGRcJaQ1neEl1Rg==" saltValue="Xzcdv6DTGU5G/jvut9GUyA==" spinCount="100000" sheet="1" selectLockedCells="1"/>
  <mergeCells count="61">
    <mergeCell ref="S60:S75"/>
    <mergeCell ref="M18:R18"/>
    <mergeCell ref="C88:J88"/>
    <mergeCell ref="C84:J84"/>
    <mergeCell ref="N2:R2"/>
    <mergeCell ref="Q77:R79"/>
    <mergeCell ref="M82:S82"/>
    <mergeCell ref="N84:S84"/>
    <mergeCell ref="N86:S86"/>
    <mergeCell ref="N88:S88"/>
    <mergeCell ref="L42:M46"/>
    <mergeCell ref="B82:J82"/>
    <mergeCell ref="A42:B46"/>
    <mergeCell ref="I60:I75"/>
    <mergeCell ref="G77:H79"/>
    <mergeCell ref="H42:H57"/>
    <mergeCell ref="O127:S127"/>
    <mergeCell ref="N132:S132"/>
    <mergeCell ref="N90:S90"/>
    <mergeCell ref="N92:S92"/>
    <mergeCell ref="O96:P96"/>
    <mergeCell ref="Q96:Q97"/>
    <mergeCell ref="R98:R126"/>
    <mergeCell ref="C90:J90"/>
    <mergeCell ref="C86:J86"/>
    <mergeCell ref="H24:H38"/>
    <mergeCell ref="P4:R4"/>
    <mergeCell ref="R42:R57"/>
    <mergeCell ref="L60:M74"/>
    <mergeCell ref="R60:R75"/>
    <mergeCell ref="M9:R9"/>
    <mergeCell ref="N11:R11"/>
    <mergeCell ref="O13:P13"/>
    <mergeCell ref="R13:R15"/>
    <mergeCell ref="P5:R5"/>
    <mergeCell ref="C1:H4"/>
    <mergeCell ref="C6:H6"/>
    <mergeCell ref="B18:H18"/>
    <mergeCell ref="C20:H20"/>
    <mergeCell ref="C136:J136"/>
    <mergeCell ref="C132:J132"/>
    <mergeCell ref="G96:G97"/>
    <mergeCell ref="D96:F96"/>
    <mergeCell ref="C92:J92"/>
    <mergeCell ref="D127:J127"/>
    <mergeCell ref="H98:H126"/>
    <mergeCell ref="P6:R6"/>
    <mergeCell ref="P7:R7"/>
    <mergeCell ref="C7:H7"/>
    <mergeCell ref="A60:B74"/>
    <mergeCell ref="H60:H75"/>
    <mergeCell ref="G22:G23"/>
    <mergeCell ref="D22:F22"/>
    <mergeCell ref="B9:H9"/>
    <mergeCell ref="C11:H11"/>
    <mergeCell ref="D13:F13"/>
    <mergeCell ref="H13:H15"/>
    <mergeCell ref="N20:R20"/>
    <mergeCell ref="O22:P22"/>
    <mergeCell ref="Q22:Q23"/>
    <mergeCell ref="R24:R38"/>
  </mergeCells>
  <conditionalFormatting sqref="C24:C38 E25:F38">
    <cfRule type="expression" dxfId="43" priority="123">
      <formula>C24=""</formula>
    </cfRule>
  </conditionalFormatting>
  <conditionalFormatting sqref="D25:D38">
    <cfRule type="expression" dxfId="42" priority="122">
      <formula>D25=""</formula>
    </cfRule>
  </conditionalFormatting>
  <conditionalFormatting sqref="E24:F24">
    <cfRule type="expression" dxfId="41" priority="121">
      <formula>E24=""</formula>
    </cfRule>
  </conditionalFormatting>
  <conditionalFormatting sqref="D24">
    <cfRule type="expression" dxfId="40" priority="120">
      <formula>D24=""</formula>
    </cfRule>
  </conditionalFormatting>
  <conditionalFormatting sqref="E43:F56">
    <cfRule type="expression" dxfId="39" priority="119">
      <formula>E43=""</formula>
    </cfRule>
  </conditionalFormatting>
  <conditionalFormatting sqref="E42:F42">
    <cfRule type="expression" dxfId="38" priority="117">
      <formula>E42=""</formula>
    </cfRule>
  </conditionalFormatting>
  <conditionalFormatting sqref="D42">
    <cfRule type="expression" dxfId="37" priority="116">
      <formula>D42=""</formula>
    </cfRule>
  </conditionalFormatting>
  <conditionalFormatting sqref="D43:D56">
    <cfRule type="expression" dxfId="36" priority="118">
      <formula>D43=""</formula>
    </cfRule>
  </conditionalFormatting>
  <conditionalFormatting sqref="D99:F99 D102:F103 D105:F107">
    <cfRule type="expression" dxfId="35" priority="111">
      <formula>D99=""</formula>
    </cfRule>
  </conditionalFormatting>
  <conditionalFormatting sqref="D110:F110">
    <cfRule type="expression" dxfId="34" priority="110">
      <formula>D110=""</formula>
    </cfRule>
  </conditionalFormatting>
  <conditionalFormatting sqref="D114:F115 D111:F112">
    <cfRule type="expression" dxfId="33" priority="109">
      <formula>D111=""</formula>
    </cfRule>
  </conditionalFormatting>
  <conditionalFormatting sqref="D123:F123">
    <cfRule type="expression" dxfId="32" priority="108">
      <formula>D123=""</formula>
    </cfRule>
  </conditionalFormatting>
  <conditionalFormatting sqref="D129">
    <cfRule type="expression" dxfId="31" priority="106">
      <formula>D129=""</formula>
    </cfRule>
  </conditionalFormatting>
  <conditionalFormatting sqref="D130">
    <cfRule type="expression" dxfId="30" priority="107">
      <formula>D130=""</formula>
    </cfRule>
  </conditionalFormatting>
  <conditionalFormatting sqref="D104:F104">
    <cfRule type="expression" dxfId="29" priority="102">
      <formula>D104=""</formula>
    </cfRule>
  </conditionalFormatting>
  <conditionalFormatting sqref="D100:F100">
    <cfRule type="expression" dxfId="28" priority="101">
      <formula>D100=""</formula>
    </cfRule>
  </conditionalFormatting>
  <conditionalFormatting sqref="E94 H94">
    <cfRule type="expression" dxfId="27" priority="92">
      <formula>E94=""</formula>
    </cfRule>
  </conditionalFormatting>
  <conditionalFormatting sqref="J98:J99 J102:J107">
    <cfRule type="expression" dxfId="26" priority="89">
      <formula>J98=""</formula>
    </cfRule>
  </conditionalFormatting>
  <conditionalFormatting sqref="J110">
    <cfRule type="expression" dxfId="25" priority="88">
      <formula>J110=""</formula>
    </cfRule>
  </conditionalFormatting>
  <conditionalFormatting sqref="J111:J112 J114:J115">
    <cfRule type="expression" dxfId="24" priority="87">
      <formula>J111=""</formula>
    </cfRule>
  </conditionalFormatting>
  <conditionalFormatting sqref="J100">
    <cfRule type="expression" dxfId="23" priority="80">
      <formula>J100=""</formula>
    </cfRule>
  </conditionalFormatting>
  <conditionalFormatting sqref="D114">
    <cfRule type="cellIs" dxfId="22" priority="76" operator="greaterThan">
      <formula>$D$113</formula>
    </cfRule>
  </conditionalFormatting>
  <conditionalFormatting sqref="E114">
    <cfRule type="cellIs" dxfId="21" priority="75" operator="greaterThan">
      <formula>$E$113</formula>
    </cfRule>
  </conditionalFormatting>
  <conditionalFormatting sqref="F114">
    <cfRule type="cellIs" dxfId="20" priority="74" operator="greaterThan">
      <formula>$F$113</formula>
    </cfRule>
  </conditionalFormatting>
  <conditionalFormatting sqref="J114">
    <cfRule type="cellIs" dxfId="19" priority="73" operator="greaterThan">
      <formula>$J$113</formula>
    </cfRule>
  </conditionalFormatting>
  <conditionalFormatting sqref="E94">
    <cfRule type="expression" dxfId="18" priority="69">
      <formula>$H$94="x"</formula>
    </cfRule>
  </conditionalFormatting>
  <conditionalFormatting sqref="H94">
    <cfRule type="expression" dxfId="17" priority="68">
      <formula>$E$94="x"</formula>
    </cfRule>
  </conditionalFormatting>
  <conditionalFormatting sqref="D15:F15">
    <cfRule type="expression" dxfId="16" priority="67">
      <formula>D15=""</formula>
    </cfRule>
  </conditionalFormatting>
  <conditionalFormatting sqref="D126:F126">
    <cfRule type="cellIs" dxfId="15" priority="46" operator="greaterThan">
      <formula>0</formula>
    </cfRule>
  </conditionalFormatting>
  <conditionalFormatting sqref="O126:P126">
    <cfRule type="cellIs" dxfId="14" priority="17" operator="greaterThan">
      <formula>0</formula>
    </cfRule>
  </conditionalFormatting>
  <conditionalFormatting sqref="N24:N38 P25:P38">
    <cfRule type="expression" dxfId="13" priority="45">
      <formula>N24=""</formula>
    </cfRule>
  </conditionalFormatting>
  <conditionalFormatting sqref="O25:O38">
    <cfRule type="expression" dxfId="12" priority="44">
      <formula>O25=""</formula>
    </cfRule>
  </conditionalFormatting>
  <conditionalFormatting sqref="P24">
    <cfRule type="expression" dxfId="11" priority="43">
      <formula>P24=""</formula>
    </cfRule>
  </conditionalFormatting>
  <conditionalFormatting sqref="O24">
    <cfRule type="expression" dxfId="10" priority="42">
      <formula>O24=""</formula>
    </cfRule>
  </conditionalFormatting>
  <conditionalFormatting sqref="P43:P56">
    <cfRule type="expression" dxfId="9" priority="41">
      <formula>P43=""</formula>
    </cfRule>
  </conditionalFormatting>
  <conditionalFormatting sqref="P42">
    <cfRule type="expression" dxfId="8" priority="39">
      <formula>P42=""</formula>
    </cfRule>
  </conditionalFormatting>
  <conditionalFormatting sqref="O42">
    <cfRule type="expression" dxfId="7" priority="38">
      <formula>O42=""</formula>
    </cfRule>
  </conditionalFormatting>
  <conditionalFormatting sqref="O43:O56">
    <cfRule type="expression" dxfId="6" priority="40">
      <formula>O43=""</formula>
    </cfRule>
  </conditionalFormatting>
  <conditionalFormatting sqref="O99:P99 O102:P103 O105:P107">
    <cfRule type="expression" dxfId="5" priority="37">
      <formula>O99=""</formula>
    </cfRule>
  </conditionalFormatting>
  <conditionalFormatting sqref="O123:P123">
    <cfRule type="expression" dxfId="4" priority="34">
      <formula>O123=""</formula>
    </cfRule>
  </conditionalFormatting>
  <conditionalFormatting sqref="O104:P104">
    <cfRule type="expression" dxfId="3" priority="31">
      <formula>O104=""</formula>
    </cfRule>
  </conditionalFormatting>
  <conditionalFormatting sqref="O100:P100">
    <cfRule type="expression" dxfId="2" priority="30">
      <formula>O100=""</formula>
    </cfRule>
  </conditionalFormatting>
  <conditionalFormatting sqref="R94">
    <cfRule type="expression" dxfId="1" priority="19">
      <formula>$E$94="x"</formula>
    </cfRule>
  </conditionalFormatting>
  <conditionalFormatting sqref="O15:P15">
    <cfRule type="expression" dxfId="0" priority="18">
      <formula>O15=""</formula>
    </cfRule>
  </conditionalFormatting>
  <dataValidations count="10">
    <dataValidation type="decimal" operator="lessThanOrEqual" allowBlank="1" showInputMessage="1" showErrorMessage="1" errorTitle="Eingabeprüfung" error="Bitte die Kostenangabe mit negativem Vorzeichen eingeben." sqref="J104:J107 D123:F123 D104:F107 O123:P123 O104:P107">
      <formula1>0</formula1>
    </dataValidation>
    <dataValidation type="decimal" operator="greaterThanOrEqual" allowBlank="1" showInputMessage="1" errorTitle="Eingabeprüfung" error="Bitte einen Dezimalwert größer/gleich 0 eintragen." sqref="D98:F98 O98:P98">
      <formula1>0</formula1>
    </dataValidation>
    <dataValidation type="decimal" allowBlank="1" showInputMessage="1" showErrorMessage="1" errorTitle="Eingabeprüfung" error="Bitte einen Dezimalwert größer/gleich 0 und kleiner als &quot;Bilanzsumme&quot; eintragen." sqref="J111 D111:F111">
      <formula1>0</formula1>
      <formula2>D110</formula2>
    </dataValidation>
    <dataValidation type="decimal" operator="greaterThanOrEqual" allowBlank="1" showInputMessage="1" showErrorMessage="1" errorTitle="Eingabeprüfung" error="Bitte einen positiven Dezimalwert eintragen." sqref="D42:F56 D24:F38 D60:F75 O42:P56 O24:P38 O60:P75">
      <formula1>0</formula1>
    </dataValidation>
    <dataValidation type="decimal" operator="greaterThanOrEqual" allowBlank="1" showInputMessage="1" showErrorMessage="1" errorTitle="Eingabeprüfung" error="Bitte einen Dezimalwert größer/gleich 0 eintragen." sqref="D102:F103 D118:F119 D15:F15 J119 J110 J102:J103 D110:F110 D115:F115 J98 J115 J128:J130 D129:D130 D78:F79 D98:F98 O102:P103 O15:P15 O129:O130 O78:P79 O98:P98 O110:P120">
      <formula1>0</formula1>
    </dataValidation>
    <dataValidation type="decimal" allowBlank="1" showInputMessage="1" showErrorMessage="1" errorTitle="Eingabeprüfung" error="Bitte einen Dezimalwert größer/gleich 0 und kleiner als &quot;Umsatzerlöse&quot; eintragen." sqref="D99:F99 J99 O99:P99">
      <formula1>0</formula1>
      <formula2>D98</formula2>
    </dataValidation>
    <dataValidation type="decimal" allowBlank="1" showInputMessage="1" showErrorMessage="1" errorTitle="Eingabeprüfung" error="Bitte einen Dezimalwert größer/gleich 0 und kleiner als &quot;Umsatzerlöse&quot; eintragen." sqref="D100:F100 J100 O100:P100">
      <formula1>0</formula1>
      <formula2>D98</formula2>
    </dataValidation>
    <dataValidation type="decimal" allowBlank="1" showInputMessage="1" showErrorMessage="1" errorTitle="Eingabeprüfung" error="Bitte einen Dezimalwert größer/gleich 0 und kleiner als &quot;Eigenkapital Gesamt&quot; eintragen." sqref="D112:F112 J112">
      <formula1>0</formula1>
      <formula2>D111</formula2>
    </dataValidation>
    <dataValidation type="decimal" allowBlank="1" showInputMessage="1" showErrorMessage="1" errorTitle="Eingabeprüfung" error="Bitte einen Dezimalwert größer/gleich 0 und kleiner als &quot;Fremdkapital&quot; eintragen." sqref="D114:F114 J114">
      <formula1>0</formula1>
      <formula2>D113</formula2>
    </dataValidation>
    <dataValidation operator="greaterThanOrEqual" allowBlank="1" showInputMessage="1" showErrorMessage="1" errorTitle="Eingabeprüfung" error="Bitte einen Dezimalwert größer/gleich 0 eintragen." sqref="O121:P122 D124:F125 O124:P125 D121:F122"/>
  </dataValidations>
  <pageMargins left="0.51181102362204722" right="0.51181102362204722" top="0.55118110236220474" bottom="0.55118110236220474" header="0" footer="0"/>
  <pageSetup paperSize="9" scale="57" fitToHeight="0" orientation="portrait" r:id="rId1"/>
  <ignoredErrors>
    <ignoredError sqref="D78:F79 D129:D130 D98:F98" unlockedFormula="1"/>
    <ignoredError sqref="E158:F158" formula="1"/>
  </ignoredErrors>
  <drawing r:id="rId2"/>
  <extLst>
    <ext xmlns:x14="http://schemas.microsoft.com/office/spreadsheetml/2009/9/main" uri="{CCE6A557-97BC-4b89-ADB6-D9C93CAAB3DF}">
      <x14:dataValidations xmlns:xm="http://schemas.microsoft.com/office/excel/2006/main" count="1">
        <x14:dataValidation type="list" showInputMessage="1" showErrorMessage="1">
          <x14:formula1>
            <xm:f>'Daten (auszublenden)'!$G$13:$G$14</xm:f>
          </x14:formula1>
          <xm:sqref>H94 E94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152"/>
  <sheetViews>
    <sheetView workbookViewId="0">
      <selection activeCell="I16" sqref="I16"/>
    </sheetView>
  </sheetViews>
  <sheetFormatPr baseColWidth="10" defaultColWidth="0" defaultRowHeight="12.75" customHeight="1" zeroHeight="1" x14ac:dyDescent="0.2"/>
  <cols>
    <col min="1" max="1" width="6.7109375" style="171" customWidth="1"/>
    <col min="2" max="2" width="14.7109375" style="171" customWidth="1"/>
    <col min="3" max="14" width="10.28515625" style="171" customWidth="1"/>
    <col min="15" max="15" width="10.140625" style="171" customWidth="1"/>
    <col min="16" max="21" width="10.140625" style="171" hidden="1" customWidth="1"/>
    <col min="22" max="16384" width="11.42578125" style="171" hidden="1"/>
  </cols>
  <sheetData>
    <row r="1" spans="1:27" ht="15" customHeight="1" x14ac:dyDescent="0.2">
      <c r="A1" s="87"/>
      <c r="B1" s="87"/>
      <c r="C1" s="345" t="s">
        <v>114</v>
      </c>
      <c r="D1" s="345"/>
      <c r="E1" s="345"/>
      <c r="F1" s="345"/>
      <c r="G1" s="345"/>
      <c r="H1" s="345"/>
      <c r="I1" s="345"/>
      <c r="J1" s="345"/>
      <c r="K1" s="345"/>
      <c r="L1" s="345"/>
      <c r="M1" s="345"/>
      <c r="N1" s="345"/>
      <c r="O1" s="87"/>
    </row>
    <row r="2" spans="1:27" ht="15" customHeight="1" x14ac:dyDescent="0.2">
      <c r="A2" s="87"/>
      <c r="B2" s="87"/>
      <c r="C2" s="345"/>
      <c r="D2" s="345"/>
      <c r="E2" s="345"/>
      <c r="F2" s="345"/>
      <c r="G2" s="345"/>
      <c r="H2" s="345"/>
      <c r="I2" s="345"/>
      <c r="J2" s="345"/>
      <c r="K2" s="345"/>
      <c r="L2" s="345"/>
      <c r="M2" s="345"/>
      <c r="N2" s="345"/>
      <c r="O2" s="87"/>
    </row>
    <row r="3" spans="1:27" ht="15" customHeight="1" x14ac:dyDescent="0.2">
      <c r="A3" s="87"/>
      <c r="B3" s="87"/>
      <c r="C3" s="345"/>
      <c r="D3" s="345"/>
      <c r="E3" s="345"/>
      <c r="F3" s="345"/>
      <c r="G3" s="345"/>
      <c r="H3" s="345"/>
      <c r="I3" s="345"/>
      <c r="J3" s="345"/>
      <c r="K3" s="345"/>
      <c r="L3" s="345"/>
      <c r="M3" s="345"/>
      <c r="N3" s="345"/>
      <c r="O3" s="87"/>
    </row>
    <row r="4" spans="1:27" ht="15" customHeight="1" x14ac:dyDescent="0.2">
      <c r="A4" s="87"/>
      <c r="B4" s="87"/>
      <c r="C4" s="345"/>
      <c r="D4" s="345"/>
      <c r="E4" s="345"/>
      <c r="F4" s="345"/>
      <c r="G4" s="345"/>
      <c r="H4" s="345"/>
      <c r="I4" s="345"/>
      <c r="J4" s="345"/>
      <c r="K4" s="345"/>
      <c r="L4" s="345"/>
      <c r="M4" s="345"/>
      <c r="N4" s="345"/>
      <c r="O4" s="87"/>
    </row>
    <row r="5" spans="1:27" ht="24.75" customHeight="1" x14ac:dyDescent="0.2">
      <c r="A5" s="87"/>
      <c r="B5" s="87"/>
      <c r="C5" s="347" t="s">
        <v>97</v>
      </c>
      <c r="D5" s="345"/>
      <c r="E5" s="345"/>
      <c r="F5" s="345"/>
      <c r="G5" s="345"/>
      <c r="H5" s="345"/>
      <c r="I5" s="345"/>
      <c r="J5" s="345"/>
      <c r="K5" s="345"/>
      <c r="L5" s="345"/>
      <c r="M5" s="345"/>
      <c r="N5" s="345"/>
      <c r="O5" s="87"/>
    </row>
    <row r="6" spans="1:27" ht="9" customHeight="1" x14ac:dyDescent="0.2">
      <c r="A6" s="87"/>
      <c r="B6" s="87"/>
      <c r="C6" s="180"/>
      <c r="D6" s="180"/>
      <c r="E6" s="180"/>
      <c r="F6" s="180"/>
      <c r="G6" s="180"/>
      <c r="H6" s="180"/>
      <c r="I6" s="180"/>
      <c r="J6" s="180"/>
      <c r="K6" s="180"/>
      <c r="L6" s="180"/>
      <c r="M6" s="180"/>
      <c r="N6" s="180"/>
      <c r="O6" s="87"/>
    </row>
    <row r="7" spans="1:27" ht="19.5" customHeight="1" x14ac:dyDescent="0.2">
      <c r="A7" s="84"/>
      <c r="B7" s="287" t="s">
        <v>103</v>
      </c>
      <c r="C7" s="287"/>
      <c r="D7" s="287"/>
      <c r="E7" s="287"/>
      <c r="F7" s="287"/>
      <c r="G7" s="287"/>
      <c r="H7" s="287"/>
      <c r="I7" s="287"/>
      <c r="J7" s="287"/>
      <c r="K7" s="287"/>
      <c r="L7" s="287"/>
      <c r="M7" s="287"/>
      <c r="N7" s="287"/>
      <c r="O7" s="85"/>
      <c r="P7" s="179"/>
      <c r="Q7" s="179"/>
      <c r="R7" s="179"/>
      <c r="S7" s="179"/>
      <c r="T7" s="179"/>
      <c r="U7" s="179"/>
      <c r="V7" s="179"/>
      <c r="W7" s="179"/>
      <c r="X7" s="179"/>
      <c r="Y7" s="179"/>
      <c r="Z7" s="179"/>
      <c r="AA7" s="179"/>
    </row>
    <row r="8" spans="1:27" ht="6" customHeight="1" x14ac:dyDescent="0.2">
      <c r="A8" s="84"/>
      <c r="B8" s="181"/>
      <c r="C8" s="181"/>
      <c r="D8" s="181"/>
      <c r="E8" s="181"/>
      <c r="F8" s="181"/>
      <c r="G8" s="181"/>
      <c r="H8" s="181"/>
      <c r="I8" s="181"/>
      <c r="J8" s="181"/>
      <c r="K8" s="181"/>
      <c r="L8" s="181"/>
      <c r="M8" s="181"/>
      <c r="N8" s="181"/>
      <c r="O8" s="87"/>
    </row>
    <row r="9" spans="1:27" ht="80.25" customHeight="1" x14ac:dyDescent="0.2">
      <c r="A9" s="84"/>
      <c r="B9" s="346" t="s">
        <v>128</v>
      </c>
      <c r="C9" s="346"/>
      <c r="D9" s="346"/>
      <c r="E9" s="346"/>
      <c r="F9" s="346"/>
      <c r="G9" s="346"/>
      <c r="H9" s="346"/>
      <c r="I9" s="346"/>
      <c r="J9" s="346"/>
      <c r="K9" s="346"/>
      <c r="L9" s="346"/>
      <c r="M9" s="346"/>
      <c r="N9" s="346"/>
      <c r="O9" s="87"/>
    </row>
    <row r="10" spans="1:27" ht="6" customHeight="1" x14ac:dyDescent="0.2">
      <c r="A10" s="84"/>
      <c r="B10" s="86"/>
      <c r="C10" s="87"/>
      <c r="D10" s="87"/>
      <c r="E10" s="87"/>
      <c r="F10" s="87"/>
      <c r="G10" s="87"/>
      <c r="H10" s="87"/>
      <c r="I10" s="87"/>
      <c r="J10" s="87"/>
      <c r="K10" s="87"/>
      <c r="L10" s="87"/>
      <c r="M10" s="87"/>
      <c r="N10" s="87"/>
      <c r="O10" s="87"/>
    </row>
    <row r="11" spans="1:27" ht="15" customHeight="1" x14ac:dyDescent="0.2">
      <c r="A11" s="84"/>
      <c r="B11" s="182"/>
      <c r="C11" s="183"/>
      <c r="D11" s="183"/>
      <c r="E11" s="183"/>
      <c r="F11" s="183"/>
      <c r="G11" s="183"/>
      <c r="H11" s="183"/>
      <c r="I11" s="183"/>
      <c r="J11" s="183"/>
      <c r="K11" s="183"/>
      <c r="L11" s="183"/>
      <c r="M11" s="183"/>
      <c r="N11" s="184"/>
      <c r="O11" s="87"/>
    </row>
    <row r="12" spans="1:27" ht="15" customHeight="1" x14ac:dyDescent="0.2">
      <c r="A12" s="84"/>
      <c r="B12" s="185"/>
      <c r="C12" s="186"/>
      <c r="D12" s="186"/>
      <c r="E12" s="186"/>
      <c r="F12" s="186"/>
      <c r="G12" s="186"/>
      <c r="H12" s="186"/>
      <c r="I12" s="186"/>
      <c r="J12" s="186"/>
      <c r="K12" s="186"/>
      <c r="L12" s="186"/>
      <c r="M12" s="186"/>
      <c r="N12" s="187"/>
      <c r="O12" s="87"/>
    </row>
    <row r="13" spans="1:27" ht="15" customHeight="1" x14ac:dyDescent="0.2">
      <c r="A13" s="84"/>
      <c r="B13" s="185"/>
      <c r="C13" s="186"/>
      <c r="D13" s="186"/>
      <c r="E13" s="186"/>
      <c r="F13" s="186"/>
      <c r="G13" s="186"/>
      <c r="H13" s="186"/>
      <c r="I13" s="186"/>
      <c r="J13" s="186"/>
      <c r="K13" s="186"/>
      <c r="L13" s="186"/>
      <c r="M13" s="186"/>
      <c r="N13" s="187"/>
      <c r="O13" s="87"/>
    </row>
    <row r="14" spans="1:27" ht="15" customHeight="1" x14ac:dyDescent="0.2">
      <c r="A14" s="84"/>
      <c r="B14" s="185"/>
      <c r="C14" s="186"/>
      <c r="D14" s="186"/>
      <c r="E14" s="186"/>
      <c r="F14" s="186"/>
      <c r="G14" s="186"/>
      <c r="H14" s="186"/>
      <c r="I14" s="186"/>
      <c r="J14" s="186"/>
      <c r="K14" s="186"/>
      <c r="L14" s="186"/>
      <c r="M14" s="186"/>
      <c r="N14" s="187"/>
      <c r="O14" s="87"/>
    </row>
    <row r="15" spans="1:27" ht="15" customHeight="1" x14ac:dyDescent="0.2">
      <c r="A15" s="84"/>
      <c r="B15" s="185"/>
      <c r="C15" s="186"/>
      <c r="D15" s="186"/>
      <c r="E15" s="186"/>
      <c r="F15" s="186"/>
      <c r="G15" s="186"/>
      <c r="H15" s="186"/>
      <c r="I15" s="186"/>
      <c r="J15" s="186"/>
      <c r="K15" s="186"/>
      <c r="L15" s="186"/>
      <c r="M15" s="186"/>
      <c r="N15" s="187"/>
      <c r="O15" s="87"/>
    </row>
    <row r="16" spans="1:27" ht="15" customHeight="1" x14ac:dyDescent="0.2">
      <c r="A16" s="84"/>
      <c r="B16" s="185"/>
      <c r="C16" s="186"/>
      <c r="D16" s="186"/>
      <c r="E16" s="186"/>
      <c r="F16" s="186"/>
      <c r="G16" s="186"/>
      <c r="H16" s="186"/>
      <c r="I16" s="186"/>
      <c r="J16" s="186"/>
      <c r="K16" s="186"/>
      <c r="L16" s="186"/>
      <c r="M16" s="186"/>
      <c r="N16" s="187"/>
      <c r="O16" s="87"/>
    </row>
    <row r="17" spans="1:15" ht="15" customHeight="1" x14ac:dyDescent="0.2">
      <c r="A17" s="84"/>
      <c r="B17" s="185"/>
      <c r="C17" s="186"/>
      <c r="D17" s="186"/>
      <c r="E17" s="186"/>
      <c r="F17" s="186"/>
      <c r="G17" s="186"/>
      <c r="H17" s="186"/>
      <c r="I17" s="186"/>
      <c r="J17" s="186"/>
      <c r="K17" s="186"/>
      <c r="L17" s="186"/>
      <c r="M17" s="186"/>
      <c r="N17" s="187"/>
      <c r="O17" s="87"/>
    </row>
    <row r="18" spans="1:15" ht="15" customHeight="1" x14ac:dyDescent="0.2">
      <c r="A18" s="84"/>
      <c r="B18" s="185"/>
      <c r="C18" s="186"/>
      <c r="D18" s="186"/>
      <c r="E18" s="186"/>
      <c r="F18" s="186"/>
      <c r="G18" s="186"/>
      <c r="H18" s="186"/>
      <c r="I18" s="186"/>
      <c r="J18" s="186"/>
      <c r="K18" s="186"/>
      <c r="L18" s="186"/>
      <c r="M18" s="186"/>
      <c r="N18" s="187"/>
      <c r="O18" s="87"/>
    </row>
    <row r="19" spans="1:15" ht="15" customHeight="1" x14ac:dyDescent="0.2">
      <c r="A19" s="84"/>
      <c r="B19" s="185"/>
      <c r="C19" s="186"/>
      <c r="D19" s="186"/>
      <c r="E19" s="186"/>
      <c r="F19" s="186"/>
      <c r="G19" s="186"/>
      <c r="H19" s="186"/>
      <c r="I19" s="186"/>
      <c r="J19" s="186"/>
      <c r="K19" s="186"/>
      <c r="L19" s="186"/>
      <c r="M19" s="186"/>
      <c r="N19" s="187"/>
      <c r="O19" s="87"/>
    </row>
    <row r="20" spans="1:15" ht="15" customHeight="1" x14ac:dyDescent="0.2">
      <c r="A20" s="84"/>
      <c r="B20" s="185"/>
      <c r="C20" s="186"/>
      <c r="D20" s="186"/>
      <c r="E20" s="186"/>
      <c r="F20" s="186"/>
      <c r="G20" s="186"/>
      <c r="H20" s="186"/>
      <c r="I20" s="186"/>
      <c r="J20" s="186"/>
      <c r="K20" s="186"/>
      <c r="L20" s="186"/>
      <c r="M20" s="186"/>
      <c r="N20" s="187"/>
      <c r="O20" s="87"/>
    </row>
    <row r="21" spans="1:15" ht="15" customHeight="1" x14ac:dyDescent="0.2">
      <c r="A21" s="84"/>
      <c r="B21" s="185"/>
      <c r="C21" s="186"/>
      <c r="D21" s="186"/>
      <c r="E21" s="186"/>
      <c r="F21" s="186"/>
      <c r="G21" s="186"/>
      <c r="H21" s="186"/>
      <c r="I21" s="186"/>
      <c r="J21" s="186"/>
      <c r="K21" s="186"/>
      <c r="L21" s="186"/>
      <c r="M21" s="186"/>
      <c r="N21" s="187"/>
      <c r="O21" s="87"/>
    </row>
    <row r="22" spans="1:15" ht="15" customHeight="1" x14ac:dyDescent="0.2">
      <c r="A22" s="84"/>
      <c r="B22" s="185"/>
      <c r="C22" s="186"/>
      <c r="D22" s="186"/>
      <c r="E22" s="186"/>
      <c r="F22" s="186"/>
      <c r="G22" s="186"/>
      <c r="H22" s="186"/>
      <c r="I22" s="186"/>
      <c r="J22" s="186"/>
      <c r="K22" s="186"/>
      <c r="L22" s="186"/>
      <c r="M22" s="186"/>
      <c r="N22" s="187"/>
      <c r="O22" s="87"/>
    </row>
    <row r="23" spans="1:15" ht="15" customHeight="1" x14ac:dyDescent="0.2">
      <c r="A23" s="84"/>
      <c r="B23" s="185"/>
      <c r="C23" s="186"/>
      <c r="D23" s="186"/>
      <c r="E23" s="186"/>
      <c r="F23" s="186"/>
      <c r="G23" s="186"/>
      <c r="H23" s="186"/>
      <c r="I23" s="186"/>
      <c r="J23" s="186"/>
      <c r="K23" s="186"/>
      <c r="L23" s="186"/>
      <c r="M23" s="186"/>
      <c r="N23" s="187"/>
      <c r="O23" s="87"/>
    </row>
    <row r="24" spans="1:15" ht="15" customHeight="1" x14ac:dyDescent="0.2">
      <c r="A24" s="84"/>
      <c r="B24" s="185"/>
      <c r="C24" s="186"/>
      <c r="D24" s="186"/>
      <c r="E24" s="186"/>
      <c r="F24" s="186"/>
      <c r="G24" s="186"/>
      <c r="H24" s="186"/>
      <c r="I24" s="186"/>
      <c r="J24" s="186"/>
      <c r="K24" s="186"/>
      <c r="L24" s="186"/>
      <c r="M24" s="186"/>
      <c r="N24" s="187"/>
      <c r="O24" s="87"/>
    </row>
    <row r="25" spans="1:15" ht="15" customHeight="1" x14ac:dyDescent="0.2">
      <c r="A25" s="84"/>
      <c r="B25" s="185"/>
      <c r="C25" s="186"/>
      <c r="D25" s="186"/>
      <c r="E25" s="186"/>
      <c r="F25" s="186"/>
      <c r="G25" s="186"/>
      <c r="H25" s="186"/>
      <c r="I25" s="186"/>
      <c r="J25" s="186"/>
      <c r="K25" s="186"/>
      <c r="L25" s="186"/>
      <c r="M25" s="186"/>
      <c r="N25" s="187"/>
      <c r="O25" s="87"/>
    </row>
    <row r="26" spans="1:15" ht="15" customHeight="1" x14ac:dyDescent="0.2">
      <c r="A26" s="84"/>
      <c r="B26" s="185"/>
      <c r="C26" s="186"/>
      <c r="D26" s="186"/>
      <c r="E26" s="186"/>
      <c r="F26" s="186"/>
      <c r="G26" s="186"/>
      <c r="H26" s="186"/>
      <c r="I26" s="186"/>
      <c r="J26" s="186"/>
      <c r="K26" s="186"/>
      <c r="L26" s="186"/>
      <c r="M26" s="186"/>
      <c r="N26" s="187"/>
      <c r="O26" s="87"/>
    </row>
    <row r="27" spans="1:15" ht="15" customHeight="1" x14ac:dyDescent="0.2">
      <c r="A27" s="84"/>
      <c r="B27" s="185"/>
      <c r="C27" s="186"/>
      <c r="D27" s="186"/>
      <c r="E27" s="186"/>
      <c r="F27" s="186"/>
      <c r="G27" s="186"/>
      <c r="H27" s="186"/>
      <c r="I27" s="186"/>
      <c r="J27" s="186"/>
      <c r="K27" s="186"/>
      <c r="L27" s="186"/>
      <c r="M27" s="186"/>
      <c r="N27" s="187"/>
      <c r="O27" s="87"/>
    </row>
    <row r="28" spans="1:15" ht="15" customHeight="1" x14ac:dyDescent="0.2">
      <c r="A28" s="84"/>
      <c r="B28" s="185"/>
      <c r="C28" s="186"/>
      <c r="D28" s="186"/>
      <c r="E28" s="186"/>
      <c r="F28" s="186"/>
      <c r="G28" s="186"/>
      <c r="H28" s="186"/>
      <c r="I28" s="186"/>
      <c r="J28" s="186"/>
      <c r="K28" s="186"/>
      <c r="L28" s="186"/>
      <c r="M28" s="186"/>
      <c r="N28" s="187"/>
      <c r="O28" s="87"/>
    </row>
    <row r="29" spans="1:15" ht="15" customHeight="1" x14ac:dyDescent="0.2">
      <c r="A29" s="84"/>
      <c r="B29" s="185"/>
      <c r="C29" s="186"/>
      <c r="D29" s="186"/>
      <c r="E29" s="186"/>
      <c r="F29" s="186"/>
      <c r="G29" s="186"/>
      <c r="H29" s="186"/>
      <c r="I29" s="186"/>
      <c r="J29" s="186"/>
      <c r="K29" s="186"/>
      <c r="L29" s="186"/>
      <c r="M29" s="186"/>
      <c r="N29" s="187"/>
      <c r="O29" s="87"/>
    </row>
    <row r="30" spans="1:15" ht="15" customHeight="1" x14ac:dyDescent="0.2">
      <c r="A30" s="84"/>
      <c r="B30" s="185"/>
      <c r="C30" s="186"/>
      <c r="D30" s="186"/>
      <c r="E30" s="186"/>
      <c r="F30" s="186"/>
      <c r="G30" s="186"/>
      <c r="H30" s="186"/>
      <c r="I30" s="186"/>
      <c r="J30" s="186"/>
      <c r="K30" s="186"/>
      <c r="L30" s="186"/>
      <c r="M30" s="186"/>
      <c r="N30" s="187"/>
      <c r="O30" s="87"/>
    </row>
    <row r="31" spans="1:15" ht="15" customHeight="1" x14ac:dyDescent="0.2">
      <c r="A31" s="84"/>
      <c r="B31" s="185"/>
      <c r="C31" s="186"/>
      <c r="D31" s="186"/>
      <c r="E31" s="186"/>
      <c r="F31" s="186"/>
      <c r="G31" s="186"/>
      <c r="H31" s="186"/>
      <c r="I31" s="186"/>
      <c r="J31" s="186"/>
      <c r="K31" s="186"/>
      <c r="L31" s="186"/>
      <c r="M31" s="186"/>
      <c r="N31" s="187"/>
      <c r="O31" s="87"/>
    </row>
    <row r="32" spans="1:15" ht="15" customHeight="1" x14ac:dyDescent="0.2">
      <c r="A32" s="84"/>
      <c r="B32" s="185"/>
      <c r="C32" s="186"/>
      <c r="D32" s="186"/>
      <c r="E32" s="186"/>
      <c r="F32" s="186"/>
      <c r="G32" s="186"/>
      <c r="H32" s="186"/>
      <c r="I32" s="186"/>
      <c r="J32" s="186"/>
      <c r="K32" s="186"/>
      <c r="L32" s="186"/>
      <c r="M32" s="186"/>
      <c r="N32" s="187"/>
      <c r="O32" s="87"/>
    </row>
    <row r="33" spans="1:15" ht="15" customHeight="1" x14ac:dyDescent="0.2">
      <c r="A33" s="84"/>
      <c r="B33" s="185"/>
      <c r="C33" s="186"/>
      <c r="D33" s="186"/>
      <c r="E33" s="186"/>
      <c r="F33" s="186"/>
      <c r="G33" s="186"/>
      <c r="H33" s="186"/>
      <c r="I33" s="186"/>
      <c r="J33" s="186"/>
      <c r="K33" s="186"/>
      <c r="L33" s="186"/>
      <c r="M33" s="186"/>
      <c r="N33" s="187"/>
      <c r="O33" s="87"/>
    </row>
    <row r="34" spans="1:15" ht="15" customHeight="1" x14ac:dyDescent="0.2">
      <c r="A34" s="84"/>
      <c r="B34" s="185"/>
      <c r="C34" s="186"/>
      <c r="D34" s="186"/>
      <c r="E34" s="186"/>
      <c r="F34" s="186"/>
      <c r="G34" s="186"/>
      <c r="H34" s="186"/>
      <c r="I34" s="186"/>
      <c r="J34" s="186"/>
      <c r="K34" s="186"/>
      <c r="L34" s="186"/>
      <c r="M34" s="186"/>
      <c r="N34" s="187"/>
      <c r="O34" s="87"/>
    </row>
    <row r="35" spans="1:15" ht="15" customHeight="1" x14ac:dyDescent="0.2">
      <c r="A35" s="84"/>
      <c r="B35" s="185"/>
      <c r="C35" s="186"/>
      <c r="D35" s="186"/>
      <c r="E35" s="186"/>
      <c r="F35" s="186"/>
      <c r="G35" s="186"/>
      <c r="H35" s="186"/>
      <c r="I35" s="186"/>
      <c r="J35" s="186"/>
      <c r="K35" s="186"/>
      <c r="L35" s="186"/>
      <c r="M35" s="186"/>
      <c r="N35" s="187"/>
      <c r="O35" s="87"/>
    </row>
    <row r="36" spans="1:15" ht="15" customHeight="1" x14ac:dyDescent="0.2">
      <c r="A36" s="84"/>
      <c r="B36" s="185"/>
      <c r="C36" s="186"/>
      <c r="D36" s="186"/>
      <c r="E36" s="186"/>
      <c r="F36" s="186"/>
      <c r="G36" s="186"/>
      <c r="H36" s="186"/>
      <c r="I36" s="186"/>
      <c r="J36" s="186"/>
      <c r="K36" s="186"/>
      <c r="L36" s="186"/>
      <c r="M36" s="186"/>
      <c r="N36" s="187"/>
      <c r="O36" s="87"/>
    </row>
    <row r="37" spans="1:15" ht="15" customHeight="1" x14ac:dyDescent="0.2">
      <c r="A37" s="84"/>
      <c r="B37" s="185"/>
      <c r="C37" s="186"/>
      <c r="D37" s="186"/>
      <c r="E37" s="186"/>
      <c r="F37" s="186"/>
      <c r="G37" s="186"/>
      <c r="H37" s="186"/>
      <c r="I37" s="186"/>
      <c r="J37" s="186"/>
      <c r="K37" s="186"/>
      <c r="L37" s="186"/>
      <c r="M37" s="186"/>
      <c r="N37" s="187"/>
      <c r="O37" s="87"/>
    </row>
    <row r="38" spans="1:15" ht="15" customHeight="1" x14ac:dyDescent="0.2">
      <c r="A38" s="84"/>
      <c r="B38" s="185"/>
      <c r="C38" s="186"/>
      <c r="D38" s="186"/>
      <c r="E38" s="186"/>
      <c r="F38" s="186"/>
      <c r="G38" s="186"/>
      <c r="H38" s="186"/>
      <c r="I38" s="186"/>
      <c r="J38" s="186"/>
      <c r="K38" s="186"/>
      <c r="L38" s="186"/>
      <c r="M38" s="186"/>
      <c r="N38" s="187"/>
      <c r="O38" s="87"/>
    </row>
    <row r="39" spans="1:15" ht="15" customHeight="1" x14ac:dyDescent="0.2">
      <c r="A39" s="84"/>
      <c r="B39" s="185"/>
      <c r="C39" s="186"/>
      <c r="D39" s="186"/>
      <c r="E39" s="186"/>
      <c r="F39" s="186"/>
      <c r="G39" s="186"/>
      <c r="H39" s="186"/>
      <c r="I39" s="186"/>
      <c r="J39" s="186"/>
      <c r="K39" s="186"/>
      <c r="L39" s="186"/>
      <c r="M39" s="186"/>
      <c r="N39" s="187"/>
      <c r="O39" s="87"/>
    </row>
    <row r="40" spans="1:15" ht="15" customHeight="1" x14ac:dyDescent="0.2">
      <c r="A40" s="84"/>
      <c r="B40" s="185"/>
      <c r="C40" s="186"/>
      <c r="D40" s="186"/>
      <c r="E40" s="186"/>
      <c r="F40" s="186"/>
      <c r="G40" s="186"/>
      <c r="H40" s="186"/>
      <c r="I40" s="186"/>
      <c r="J40" s="186"/>
      <c r="K40" s="186"/>
      <c r="L40" s="186"/>
      <c r="M40" s="186"/>
      <c r="N40" s="187"/>
      <c r="O40" s="87"/>
    </row>
    <row r="41" spans="1:15" ht="15" customHeight="1" x14ac:dyDescent="0.2">
      <c r="A41" s="84"/>
      <c r="B41" s="185"/>
      <c r="C41" s="186"/>
      <c r="D41" s="186"/>
      <c r="E41" s="186"/>
      <c r="F41" s="186"/>
      <c r="G41" s="186"/>
      <c r="H41" s="186"/>
      <c r="I41" s="186"/>
      <c r="J41" s="186"/>
      <c r="K41" s="186"/>
      <c r="L41" s="186"/>
      <c r="M41" s="186"/>
      <c r="N41" s="187"/>
      <c r="O41" s="87"/>
    </row>
    <row r="42" spans="1:15" ht="15" customHeight="1" x14ac:dyDescent="0.2">
      <c r="A42" s="84"/>
      <c r="B42" s="185"/>
      <c r="C42" s="186"/>
      <c r="D42" s="186"/>
      <c r="E42" s="186"/>
      <c r="F42" s="186"/>
      <c r="G42" s="186"/>
      <c r="H42" s="186"/>
      <c r="I42" s="186"/>
      <c r="J42" s="186"/>
      <c r="K42" s="186"/>
      <c r="L42" s="186"/>
      <c r="M42" s="186"/>
      <c r="N42" s="187"/>
      <c r="O42" s="87"/>
    </row>
    <row r="43" spans="1:15" ht="15" customHeight="1" x14ac:dyDescent="0.2">
      <c r="A43" s="84"/>
      <c r="B43" s="185"/>
      <c r="C43" s="186"/>
      <c r="D43" s="186"/>
      <c r="E43" s="186"/>
      <c r="F43" s="186"/>
      <c r="G43" s="186"/>
      <c r="H43" s="186"/>
      <c r="I43" s="186"/>
      <c r="J43" s="186"/>
      <c r="K43" s="186"/>
      <c r="L43" s="186"/>
      <c r="M43" s="186"/>
      <c r="N43" s="187"/>
      <c r="O43" s="87"/>
    </row>
    <row r="44" spans="1:15" ht="15" customHeight="1" x14ac:dyDescent="0.2">
      <c r="A44" s="84"/>
      <c r="B44" s="185"/>
      <c r="C44" s="186"/>
      <c r="D44" s="186"/>
      <c r="E44" s="186"/>
      <c r="F44" s="186"/>
      <c r="G44" s="186"/>
      <c r="H44" s="186"/>
      <c r="I44" s="186"/>
      <c r="J44" s="186"/>
      <c r="K44" s="186"/>
      <c r="L44" s="186"/>
      <c r="M44" s="186"/>
      <c r="N44" s="187"/>
      <c r="O44" s="87"/>
    </row>
    <row r="45" spans="1:15" ht="15" customHeight="1" x14ac:dyDescent="0.2">
      <c r="A45" s="84"/>
      <c r="B45" s="185"/>
      <c r="C45" s="186"/>
      <c r="D45" s="186"/>
      <c r="E45" s="186"/>
      <c r="F45" s="186"/>
      <c r="G45" s="186"/>
      <c r="H45" s="186"/>
      <c r="I45" s="186"/>
      <c r="J45" s="186"/>
      <c r="K45" s="186"/>
      <c r="L45" s="186"/>
      <c r="M45" s="186"/>
      <c r="N45" s="187"/>
      <c r="O45" s="87"/>
    </row>
    <row r="46" spans="1:15" ht="15" customHeight="1" x14ac:dyDescent="0.2">
      <c r="A46" s="84"/>
      <c r="B46" s="185"/>
      <c r="C46" s="186"/>
      <c r="D46" s="186"/>
      <c r="E46" s="186"/>
      <c r="F46" s="186"/>
      <c r="G46" s="186"/>
      <c r="H46" s="186"/>
      <c r="I46" s="186"/>
      <c r="J46" s="186"/>
      <c r="K46" s="186"/>
      <c r="L46" s="186"/>
      <c r="M46" s="186"/>
      <c r="N46" s="187"/>
      <c r="O46" s="87"/>
    </row>
    <row r="47" spans="1:15" ht="15" customHeight="1" x14ac:dyDescent="0.2">
      <c r="A47" s="84"/>
      <c r="B47" s="185"/>
      <c r="C47" s="186"/>
      <c r="D47" s="186"/>
      <c r="E47" s="186"/>
      <c r="F47" s="186"/>
      <c r="G47" s="186"/>
      <c r="H47" s="186"/>
      <c r="I47" s="186"/>
      <c r="J47" s="186"/>
      <c r="K47" s="186"/>
      <c r="L47" s="186"/>
      <c r="M47" s="186"/>
      <c r="N47" s="187"/>
      <c r="O47" s="87"/>
    </row>
    <row r="48" spans="1:15" ht="15" customHeight="1" x14ac:dyDescent="0.2">
      <c r="A48" s="84"/>
      <c r="B48" s="185"/>
      <c r="C48" s="186"/>
      <c r="D48" s="186"/>
      <c r="E48" s="186"/>
      <c r="F48" s="186"/>
      <c r="G48" s="186"/>
      <c r="H48" s="186"/>
      <c r="I48" s="186"/>
      <c r="J48" s="186"/>
      <c r="K48" s="186"/>
      <c r="L48" s="186"/>
      <c r="M48" s="186"/>
      <c r="N48" s="187"/>
      <c r="O48" s="87"/>
    </row>
    <row r="49" spans="1:15" ht="15" customHeight="1" x14ac:dyDescent="0.2">
      <c r="A49" s="84"/>
      <c r="B49" s="185"/>
      <c r="C49" s="186"/>
      <c r="D49" s="186"/>
      <c r="E49" s="186"/>
      <c r="F49" s="186"/>
      <c r="G49" s="186"/>
      <c r="H49" s="186"/>
      <c r="I49" s="186"/>
      <c r="J49" s="186"/>
      <c r="K49" s="186"/>
      <c r="L49" s="186"/>
      <c r="M49" s="186"/>
      <c r="N49" s="187"/>
      <c r="O49" s="87"/>
    </row>
    <row r="50" spans="1:15" ht="15" customHeight="1" x14ac:dyDescent="0.2">
      <c r="A50" s="84"/>
      <c r="B50" s="185"/>
      <c r="C50" s="186"/>
      <c r="D50" s="186"/>
      <c r="E50" s="186"/>
      <c r="F50" s="186"/>
      <c r="G50" s="186"/>
      <c r="H50" s="186"/>
      <c r="I50" s="186"/>
      <c r="J50" s="186"/>
      <c r="K50" s="186"/>
      <c r="L50" s="186"/>
      <c r="M50" s="186"/>
      <c r="N50" s="187"/>
      <c r="O50" s="87"/>
    </row>
    <row r="51" spans="1:15" ht="15" customHeight="1" x14ac:dyDescent="0.2">
      <c r="A51" s="84"/>
      <c r="B51" s="188"/>
      <c r="C51" s="189"/>
      <c r="D51" s="189"/>
      <c r="E51" s="189"/>
      <c r="F51" s="189"/>
      <c r="G51" s="189"/>
      <c r="H51" s="189"/>
      <c r="I51" s="189"/>
      <c r="J51" s="189"/>
      <c r="K51" s="189"/>
      <c r="L51" s="189"/>
      <c r="M51" s="189"/>
      <c r="N51" s="190"/>
      <c r="O51" s="87"/>
    </row>
    <row r="52" spans="1:15" s="178" customFormat="1" x14ac:dyDescent="0.2">
      <c r="A52" s="84"/>
      <c r="B52" s="181"/>
      <c r="C52" s="181"/>
      <c r="D52" s="181"/>
      <c r="E52" s="181"/>
      <c r="F52" s="181"/>
      <c r="G52" s="181"/>
      <c r="H52" s="181"/>
      <c r="I52" s="181"/>
      <c r="J52" s="181"/>
      <c r="K52" s="181"/>
      <c r="L52" s="181"/>
      <c r="M52" s="181"/>
      <c r="N52" s="181"/>
      <c r="O52" s="87"/>
    </row>
    <row r="53" spans="1:15" x14ac:dyDescent="0.2">
      <c r="A53" s="87"/>
      <c r="B53" s="87"/>
      <c r="C53" s="87"/>
      <c r="D53" s="87"/>
      <c r="E53" s="87"/>
      <c r="F53" s="87"/>
      <c r="G53" s="87"/>
      <c r="H53" s="87"/>
      <c r="I53" s="87"/>
      <c r="J53" s="87"/>
      <c r="K53" s="87"/>
      <c r="L53" s="87"/>
      <c r="M53" s="87"/>
      <c r="N53" s="87"/>
      <c r="O53" s="87"/>
    </row>
    <row r="54" spans="1:15" hidden="1" x14ac:dyDescent="0.2">
      <c r="A54" s="87"/>
      <c r="B54" s="87"/>
      <c r="C54" s="87"/>
      <c r="D54" s="87"/>
      <c r="E54" s="87"/>
      <c r="F54" s="87"/>
      <c r="G54" s="87"/>
      <c r="H54" s="87"/>
      <c r="I54" s="87"/>
      <c r="J54" s="87"/>
      <c r="K54" s="87"/>
      <c r="L54" s="87"/>
      <c r="M54" s="87"/>
      <c r="N54" s="87"/>
      <c r="O54" s="87"/>
    </row>
    <row r="55" spans="1:15" hidden="1" x14ac:dyDescent="0.2">
      <c r="A55" s="87"/>
      <c r="B55" s="87"/>
      <c r="C55" s="87"/>
      <c r="D55" s="87"/>
      <c r="E55" s="87"/>
      <c r="F55" s="87"/>
      <c r="G55" s="87"/>
      <c r="H55" s="87"/>
      <c r="I55" s="87"/>
      <c r="J55" s="87"/>
      <c r="K55" s="87"/>
      <c r="L55" s="87"/>
      <c r="M55" s="87"/>
      <c r="N55" s="87"/>
      <c r="O55" s="87"/>
    </row>
    <row r="56" spans="1:15" hidden="1" x14ac:dyDescent="0.2">
      <c r="A56" s="87"/>
      <c r="B56" s="87"/>
      <c r="C56" s="87"/>
      <c r="D56" s="87"/>
      <c r="E56" s="87"/>
      <c r="F56" s="87"/>
      <c r="G56" s="87"/>
      <c r="H56" s="87"/>
      <c r="I56" s="87"/>
      <c r="J56" s="87"/>
      <c r="K56" s="87"/>
      <c r="L56" s="87"/>
      <c r="M56" s="87"/>
      <c r="N56" s="87"/>
      <c r="O56" s="87"/>
    </row>
    <row r="57" spans="1:15" hidden="1" x14ac:dyDescent="0.2">
      <c r="A57" s="87"/>
      <c r="B57" s="87"/>
      <c r="C57" s="87"/>
      <c r="D57" s="87"/>
      <c r="E57" s="87"/>
      <c r="F57" s="87"/>
      <c r="G57" s="87"/>
      <c r="H57" s="87"/>
      <c r="I57" s="87"/>
      <c r="J57" s="87"/>
      <c r="K57" s="87"/>
      <c r="L57" s="87"/>
      <c r="M57" s="87"/>
      <c r="N57" s="87"/>
      <c r="O57" s="87"/>
    </row>
    <row r="58" spans="1:15" hidden="1" x14ac:dyDescent="0.2">
      <c r="A58" s="87"/>
      <c r="B58" s="87"/>
      <c r="C58" s="87"/>
      <c r="D58" s="87"/>
      <c r="E58" s="87"/>
      <c r="F58" s="87"/>
      <c r="G58" s="87"/>
      <c r="H58" s="87"/>
      <c r="I58" s="87"/>
      <c r="J58" s="87"/>
      <c r="K58" s="87"/>
      <c r="L58" s="87"/>
      <c r="M58" s="87"/>
      <c r="N58" s="87"/>
      <c r="O58" s="87"/>
    </row>
    <row r="59" spans="1:15" hidden="1" x14ac:dyDescent="0.2">
      <c r="A59" s="87"/>
      <c r="B59" s="87"/>
      <c r="C59" s="87"/>
      <c r="D59" s="87"/>
      <c r="E59" s="87"/>
      <c r="F59" s="87"/>
      <c r="G59" s="87"/>
      <c r="H59" s="87"/>
      <c r="I59" s="87"/>
      <c r="J59" s="87"/>
      <c r="K59" s="87"/>
      <c r="L59" s="87"/>
      <c r="M59" s="87"/>
      <c r="N59" s="87"/>
      <c r="O59" s="87"/>
    </row>
    <row r="60" spans="1:15" hidden="1" x14ac:dyDescent="0.2">
      <c r="A60" s="87"/>
      <c r="B60" s="87"/>
      <c r="C60" s="87"/>
      <c r="D60" s="87"/>
      <c r="E60" s="87"/>
      <c r="F60" s="87"/>
      <c r="G60" s="87"/>
      <c r="H60" s="87"/>
      <c r="I60" s="87"/>
      <c r="J60" s="87"/>
      <c r="K60" s="87"/>
      <c r="L60" s="87"/>
      <c r="M60" s="87"/>
      <c r="N60" s="87"/>
      <c r="O60" s="87"/>
    </row>
    <row r="61" spans="1:15" hidden="1" x14ac:dyDescent="0.2">
      <c r="A61" s="87"/>
      <c r="B61" s="87"/>
      <c r="C61" s="87"/>
      <c r="D61" s="87"/>
      <c r="E61" s="87"/>
      <c r="F61" s="87"/>
      <c r="G61" s="87"/>
      <c r="H61" s="87"/>
      <c r="I61" s="87"/>
      <c r="J61" s="87"/>
      <c r="K61" s="87"/>
      <c r="L61" s="87"/>
      <c r="M61" s="87"/>
      <c r="N61" s="87"/>
      <c r="O61" s="87"/>
    </row>
    <row r="62" spans="1:15" hidden="1" x14ac:dyDescent="0.2">
      <c r="A62" s="87"/>
      <c r="B62" s="87"/>
      <c r="C62" s="87"/>
      <c r="D62" s="87"/>
      <c r="E62" s="87"/>
      <c r="F62" s="87"/>
      <c r="G62" s="87"/>
      <c r="H62" s="87"/>
      <c r="I62" s="87"/>
      <c r="J62" s="87"/>
      <c r="K62" s="87"/>
      <c r="L62" s="87"/>
      <c r="M62" s="87"/>
      <c r="N62" s="87"/>
      <c r="O62" s="87"/>
    </row>
    <row r="63" spans="1:15" hidden="1" x14ac:dyDescent="0.2">
      <c r="A63" s="87"/>
      <c r="B63" s="87"/>
      <c r="C63" s="87"/>
      <c r="D63" s="87"/>
      <c r="E63" s="87"/>
      <c r="F63" s="87"/>
      <c r="G63" s="87"/>
      <c r="H63" s="87"/>
      <c r="I63" s="87"/>
      <c r="J63" s="87"/>
      <c r="K63" s="87"/>
      <c r="L63" s="87"/>
      <c r="M63" s="87"/>
      <c r="N63" s="87"/>
      <c r="O63" s="87"/>
    </row>
    <row r="64" spans="1:15" hidden="1" x14ac:dyDescent="0.2">
      <c r="A64" s="87"/>
      <c r="B64" s="87"/>
      <c r="C64" s="87"/>
      <c r="D64" s="87"/>
      <c r="E64" s="87"/>
      <c r="F64" s="87"/>
      <c r="G64" s="87"/>
      <c r="H64" s="87"/>
      <c r="I64" s="87"/>
      <c r="J64" s="87"/>
      <c r="K64" s="87"/>
      <c r="L64" s="87"/>
      <c r="M64" s="87"/>
      <c r="N64" s="87"/>
      <c r="O64" s="87"/>
    </row>
    <row r="65" spans="1:15" hidden="1" x14ac:dyDescent="0.2">
      <c r="A65" s="87"/>
      <c r="B65" s="87"/>
      <c r="C65" s="87"/>
      <c r="D65" s="87"/>
      <c r="E65" s="87"/>
      <c r="F65" s="87"/>
      <c r="G65" s="87"/>
      <c r="H65" s="87"/>
      <c r="I65" s="87"/>
      <c r="J65" s="87"/>
      <c r="K65" s="87"/>
      <c r="L65" s="87"/>
      <c r="M65" s="87"/>
      <c r="N65" s="87"/>
      <c r="O65" s="87"/>
    </row>
    <row r="66" spans="1:15" hidden="1" x14ac:dyDescent="0.2">
      <c r="A66" s="87"/>
      <c r="B66" s="87"/>
      <c r="C66" s="87"/>
      <c r="D66" s="87"/>
      <c r="E66" s="87"/>
      <c r="F66" s="87"/>
      <c r="G66" s="87"/>
      <c r="H66" s="87"/>
      <c r="I66" s="87"/>
      <c r="J66" s="87"/>
      <c r="K66" s="87"/>
      <c r="L66" s="87"/>
      <c r="M66" s="87"/>
      <c r="N66" s="87"/>
      <c r="O66" s="87"/>
    </row>
    <row r="67" spans="1:15" hidden="1" x14ac:dyDescent="0.2">
      <c r="A67" s="87"/>
      <c r="B67" s="87"/>
      <c r="C67" s="87"/>
      <c r="D67" s="87"/>
      <c r="E67" s="87"/>
      <c r="F67" s="87"/>
      <c r="G67" s="87"/>
      <c r="H67" s="87"/>
      <c r="I67" s="87"/>
      <c r="J67" s="87"/>
      <c r="K67" s="87"/>
      <c r="L67" s="87"/>
      <c r="M67" s="87"/>
      <c r="N67" s="87"/>
      <c r="O67" s="87"/>
    </row>
    <row r="68" spans="1:15" hidden="1" x14ac:dyDescent="0.2">
      <c r="A68" s="87"/>
      <c r="B68" s="87"/>
      <c r="C68" s="87"/>
      <c r="D68" s="87"/>
      <c r="E68" s="87"/>
      <c r="F68" s="87"/>
      <c r="G68" s="87"/>
      <c r="H68" s="87"/>
      <c r="I68" s="87"/>
      <c r="J68" s="87"/>
      <c r="K68" s="87"/>
      <c r="L68" s="87"/>
      <c r="M68" s="87"/>
      <c r="N68" s="87"/>
      <c r="O68" s="87"/>
    </row>
    <row r="69" spans="1:15" hidden="1" x14ac:dyDescent="0.2">
      <c r="A69" s="87"/>
      <c r="B69" s="87"/>
      <c r="C69" s="87"/>
      <c r="D69" s="87"/>
      <c r="E69" s="87"/>
      <c r="F69" s="87"/>
      <c r="G69" s="87"/>
      <c r="H69" s="87"/>
      <c r="I69" s="87"/>
      <c r="J69" s="87"/>
      <c r="K69" s="87"/>
      <c r="L69" s="87"/>
      <c r="M69" s="87"/>
      <c r="N69" s="87"/>
      <c r="O69" s="87"/>
    </row>
    <row r="70" spans="1:15" hidden="1" x14ac:dyDescent="0.2">
      <c r="A70" s="87"/>
      <c r="B70" s="87"/>
      <c r="C70" s="87"/>
      <c r="D70" s="87"/>
      <c r="E70" s="87"/>
      <c r="F70" s="87"/>
      <c r="G70" s="87"/>
      <c r="H70" s="87"/>
      <c r="I70" s="87"/>
      <c r="J70" s="87"/>
      <c r="K70" s="87"/>
      <c r="L70" s="87"/>
      <c r="M70" s="87"/>
      <c r="N70" s="87"/>
      <c r="O70" s="87"/>
    </row>
    <row r="71" spans="1:15" hidden="1" x14ac:dyDescent="0.2">
      <c r="A71" s="87"/>
      <c r="B71" s="87"/>
      <c r="C71" s="87"/>
      <c r="D71" s="87"/>
      <c r="E71" s="87"/>
      <c r="F71" s="87"/>
      <c r="G71" s="87"/>
      <c r="H71" s="87"/>
      <c r="I71" s="87"/>
      <c r="J71" s="87"/>
      <c r="K71" s="87"/>
      <c r="L71" s="87"/>
      <c r="M71" s="87"/>
      <c r="N71" s="87"/>
      <c r="O71" s="87"/>
    </row>
    <row r="72" spans="1:15" hidden="1" x14ac:dyDescent="0.2">
      <c r="A72" s="87"/>
      <c r="B72" s="87"/>
      <c r="C72" s="87"/>
      <c r="D72" s="87"/>
      <c r="E72" s="87"/>
      <c r="F72" s="87"/>
      <c r="G72" s="87"/>
      <c r="H72" s="87"/>
      <c r="I72" s="87"/>
      <c r="J72" s="87"/>
      <c r="K72" s="87"/>
      <c r="L72" s="87"/>
      <c r="M72" s="87"/>
      <c r="N72" s="87"/>
      <c r="O72" s="87"/>
    </row>
    <row r="73" spans="1:15" hidden="1" x14ac:dyDescent="0.2">
      <c r="A73" s="87"/>
      <c r="B73" s="87"/>
      <c r="C73" s="87"/>
      <c r="D73" s="87"/>
      <c r="E73" s="87"/>
      <c r="F73" s="87"/>
      <c r="G73" s="87"/>
      <c r="H73" s="87"/>
      <c r="I73" s="87"/>
      <c r="J73" s="87"/>
      <c r="K73" s="87"/>
      <c r="L73" s="87"/>
      <c r="M73" s="87"/>
      <c r="N73" s="87"/>
      <c r="O73" s="87"/>
    </row>
    <row r="74" spans="1:15" hidden="1" x14ac:dyDescent="0.2">
      <c r="A74" s="87"/>
      <c r="B74" s="87"/>
      <c r="C74" s="87"/>
      <c r="D74" s="87"/>
      <c r="E74" s="87"/>
      <c r="F74" s="87"/>
      <c r="G74" s="87"/>
      <c r="H74" s="87"/>
      <c r="I74" s="87"/>
      <c r="J74" s="87"/>
      <c r="K74" s="87"/>
      <c r="L74" s="87"/>
      <c r="M74" s="87"/>
      <c r="N74" s="87"/>
      <c r="O74" s="87"/>
    </row>
    <row r="75" spans="1:15" hidden="1" x14ac:dyDescent="0.2">
      <c r="A75" s="87"/>
      <c r="B75" s="87"/>
      <c r="C75" s="87"/>
      <c r="D75" s="87"/>
      <c r="E75" s="87"/>
      <c r="F75" s="87"/>
      <c r="G75" s="87"/>
      <c r="H75" s="87"/>
      <c r="I75" s="87"/>
      <c r="J75" s="87"/>
      <c r="K75" s="87"/>
      <c r="L75" s="87"/>
      <c r="M75" s="87"/>
      <c r="N75" s="87"/>
      <c r="O75" s="87"/>
    </row>
    <row r="76" spans="1:15" hidden="1" x14ac:dyDescent="0.2">
      <c r="A76" s="87"/>
      <c r="B76" s="87"/>
      <c r="C76" s="87"/>
      <c r="D76" s="87"/>
      <c r="E76" s="87"/>
      <c r="F76" s="87"/>
      <c r="G76" s="87"/>
      <c r="H76" s="87"/>
      <c r="I76" s="87"/>
      <c r="J76" s="87"/>
      <c r="K76" s="87"/>
      <c r="L76" s="87"/>
      <c r="M76" s="87"/>
      <c r="N76" s="87"/>
      <c r="O76" s="87"/>
    </row>
    <row r="77" spans="1:15" hidden="1" x14ac:dyDescent="0.2">
      <c r="A77" s="87"/>
      <c r="B77" s="87"/>
      <c r="C77" s="87"/>
      <c r="D77" s="87"/>
      <c r="E77" s="87"/>
      <c r="F77" s="87"/>
      <c r="G77" s="87"/>
      <c r="H77" s="87"/>
      <c r="I77" s="87"/>
      <c r="J77" s="87"/>
      <c r="K77" s="87"/>
      <c r="L77" s="87"/>
      <c r="M77" s="87"/>
      <c r="N77" s="87"/>
      <c r="O77" s="87"/>
    </row>
    <row r="78" spans="1:15" hidden="1" x14ac:dyDescent="0.2">
      <c r="A78" s="87"/>
      <c r="B78" s="87"/>
      <c r="C78" s="87"/>
      <c r="D78" s="87"/>
      <c r="E78" s="87"/>
      <c r="F78" s="87"/>
      <c r="G78" s="87"/>
      <c r="H78" s="87"/>
      <c r="I78" s="87"/>
      <c r="J78" s="87"/>
      <c r="K78" s="87"/>
      <c r="L78" s="87"/>
      <c r="M78" s="87"/>
      <c r="N78" s="87"/>
      <c r="O78" s="87"/>
    </row>
    <row r="79" spans="1:15" hidden="1" x14ac:dyDescent="0.2">
      <c r="A79" s="87"/>
      <c r="B79" s="87"/>
      <c r="C79" s="87"/>
      <c r="D79" s="87"/>
      <c r="E79" s="87"/>
      <c r="F79" s="87"/>
      <c r="G79" s="87"/>
      <c r="H79" s="87"/>
      <c r="I79" s="87"/>
      <c r="J79" s="87"/>
      <c r="K79" s="87"/>
      <c r="L79" s="87"/>
      <c r="M79" s="87"/>
      <c r="N79" s="87"/>
      <c r="O79" s="87"/>
    </row>
    <row r="80" spans="1:15" hidden="1" x14ac:dyDescent="0.2">
      <c r="A80" s="87"/>
      <c r="B80" s="87"/>
      <c r="C80" s="87"/>
      <c r="D80" s="87"/>
      <c r="E80" s="87"/>
      <c r="F80" s="87"/>
      <c r="G80" s="87"/>
      <c r="H80" s="87"/>
      <c r="I80" s="87"/>
      <c r="J80" s="87"/>
      <c r="K80" s="87"/>
      <c r="L80" s="87"/>
      <c r="M80" s="87"/>
      <c r="N80" s="87"/>
      <c r="O80" s="87"/>
    </row>
    <row r="81" spans="1:15" hidden="1" x14ac:dyDescent="0.2">
      <c r="A81" s="87"/>
      <c r="B81" s="87"/>
      <c r="C81" s="87"/>
      <c r="D81" s="87"/>
      <c r="E81" s="87"/>
      <c r="F81" s="87"/>
      <c r="G81" s="87"/>
      <c r="H81" s="87"/>
      <c r="I81" s="87"/>
      <c r="J81" s="87"/>
      <c r="K81" s="87"/>
      <c r="L81" s="87"/>
      <c r="M81" s="87"/>
      <c r="N81" s="87"/>
      <c r="O81" s="87"/>
    </row>
    <row r="82" spans="1:15" hidden="1" x14ac:dyDescent="0.2">
      <c r="A82" s="87"/>
      <c r="B82" s="87"/>
      <c r="C82" s="87"/>
      <c r="D82" s="87"/>
      <c r="E82" s="87"/>
      <c r="F82" s="87"/>
      <c r="G82" s="87"/>
      <c r="H82" s="87"/>
      <c r="I82" s="87"/>
      <c r="J82" s="87"/>
      <c r="K82" s="87"/>
      <c r="L82" s="87"/>
      <c r="M82" s="87"/>
      <c r="N82" s="87"/>
      <c r="O82" s="87"/>
    </row>
    <row r="83" spans="1:15" hidden="1" x14ac:dyDescent="0.2">
      <c r="A83" s="87"/>
      <c r="B83" s="87"/>
      <c r="C83" s="87"/>
      <c r="D83" s="87"/>
      <c r="E83" s="87"/>
      <c r="F83" s="87"/>
      <c r="G83" s="87"/>
      <c r="H83" s="87"/>
      <c r="I83" s="87"/>
      <c r="J83" s="87"/>
      <c r="K83" s="87"/>
      <c r="L83" s="87"/>
      <c r="M83" s="87"/>
      <c r="N83" s="87"/>
      <c r="O83" s="87"/>
    </row>
    <row r="84" spans="1:15" hidden="1" x14ac:dyDescent="0.2">
      <c r="A84" s="87"/>
      <c r="B84" s="87"/>
      <c r="C84" s="87"/>
      <c r="D84" s="87"/>
      <c r="E84" s="87"/>
      <c r="F84" s="87"/>
      <c r="G84" s="87"/>
      <c r="H84" s="87"/>
      <c r="I84" s="87"/>
      <c r="J84" s="87"/>
      <c r="K84" s="87"/>
      <c r="L84" s="87"/>
      <c r="M84" s="87"/>
      <c r="N84" s="87"/>
      <c r="O84" s="87"/>
    </row>
    <row r="85" spans="1:15" hidden="1" x14ac:dyDescent="0.2">
      <c r="A85" s="87"/>
      <c r="B85" s="87"/>
      <c r="C85" s="87"/>
      <c r="D85" s="87"/>
      <c r="E85" s="87"/>
      <c r="F85" s="87"/>
      <c r="G85" s="87"/>
      <c r="H85" s="87"/>
      <c r="I85" s="87"/>
      <c r="J85" s="87"/>
      <c r="K85" s="87"/>
      <c r="L85" s="87"/>
      <c r="M85" s="87"/>
      <c r="N85" s="87"/>
      <c r="O85" s="87"/>
    </row>
    <row r="86" spans="1:15" hidden="1" x14ac:dyDescent="0.2">
      <c r="A86" s="87"/>
      <c r="B86" s="87"/>
      <c r="C86" s="87"/>
      <c r="D86" s="87"/>
      <c r="E86" s="87"/>
      <c r="F86" s="87"/>
      <c r="G86" s="87"/>
      <c r="H86" s="87"/>
      <c r="I86" s="87"/>
      <c r="J86" s="87"/>
      <c r="K86" s="87"/>
      <c r="L86" s="87"/>
      <c r="M86" s="87"/>
      <c r="N86" s="87"/>
      <c r="O86" s="87"/>
    </row>
    <row r="87" spans="1:15" hidden="1" x14ac:dyDescent="0.2">
      <c r="A87" s="87"/>
      <c r="B87" s="87"/>
      <c r="C87" s="87"/>
      <c r="D87" s="87"/>
      <c r="E87" s="87"/>
      <c r="F87" s="87"/>
      <c r="G87" s="87"/>
      <c r="H87" s="87"/>
      <c r="I87" s="87"/>
      <c r="J87" s="87"/>
      <c r="K87" s="87"/>
      <c r="L87" s="87"/>
      <c r="M87" s="87"/>
      <c r="N87" s="87"/>
      <c r="O87" s="87"/>
    </row>
    <row r="88" spans="1:15" hidden="1" x14ac:dyDescent="0.2">
      <c r="A88" s="87"/>
      <c r="B88" s="87"/>
      <c r="C88" s="87"/>
      <c r="D88" s="87"/>
      <c r="E88" s="87"/>
      <c r="F88" s="87"/>
      <c r="G88" s="87"/>
      <c r="H88" s="87"/>
      <c r="I88" s="87"/>
      <c r="J88" s="87"/>
      <c r="K88" s="87"/>
      <c r="L88" s="87"/>
      <c r="M88" s="87"/>
      <c r="N88" s="87"/>
      <c r="O88" s="87"/>
    </row>
    <row r="89" spans="1:15" hidden="1" x14ac:dyDescent="0.2">
      <c r="A89" s="87"/>
      <c r="B89" s="87"/>
      <c r="C89" s="87"/>
      <c r="D89" s="87"/>
      <c r="E89" s="87"/>
      <c r="F89" s="87"/>
      <c r="G89" s="87"/>
      <c r="H89" s="87"/>
      <c r="I89" s="87"/>
      <c r="J89" s="87"/>
      <c r="K89" s="87"/>
      <c r="L89" s="87"/>
      <c r="M89" s="87"/>
      <c r="N89" s="87"/>
      <c r="O89" s="87"/>
    </row>
    <row r="90" spans="1:15" hidden="1" x14ac:dyDescent="0.2">
      <c r="A90" s="87"/>
      <c r="B90" s="87"/>
      <c r="C90" s="87"/>
      <c r="D90" s="87"/>
      <c r="E90" s="87"/>
      <c r="F90" s="87"/>
      <c r="G90" s="87"/>
      <c r="H90" s="87"/>
      <c r="I90" s="87"/>
      <c r="J90" s="87"/>
      <c r="K90" s="87"/>
      <c r="L90" s="87"/>
      <c r="M90" s="87"/>
      <c r="N90" s="87"/>
      <c r="O90" s="87"/>
    </row>
    <row r="91" spans="1:15" hidden="1" x14ac:dyDescent="0.2">
      <c r="A91" s="87"/>
      <c r="B91" s="87"/>
      <c r="C91" s="87"/>
      <c r="D91" s="87"/>
      <c r="E91" s="87"/>
      <c r="F91" s="87"/>
      <c r="G91" s="87"/>
      <c r="H91" s="87"/>
      <c r="I91" s="87"/>
      <c r="J91" s="87"/>
      <c r="K91" s="87"/>
      <c r="L91" s="87"/>
      <c r="M91" s="87"/>
      <c r="N91" s="87"/>
      <c r="O91" s="87"/>
    </row>
    <row r="92" spans="1:15" hidden="1" x14ac:dyDescent="0.2">
      <c r="A92" s="87"/>
      <c r="B92" s="87"/>
      <c r="C92" s="87"/>
      <c r="D92" s="87"/>
      <c r="E92" s="87"/>
      <c r="F92" s="87"/>
      <c r="G92" s="87"/>
      <c r="H92" s="87"/>
      <c r="I92" s="87"/>
      <c r="J92" s="87"/>
      <c r="K92" s="87"/>
      <c r="L92" s="87"/>
      <c r="M92" s="87"/>
      <c r="N92" s="87"/>
      <c r="O92" s="87"/>
    </row>
    <row r="93" spans="1:15" hidden="1" x14ac:dyDescent="0.2">
      <c r="A93" s="87"/>
      <c r="B93" s="87"/>
      <c r="C93" s="87"/>
      <c r="D93" s="87"/>
      <c r="E93" s="87"/>
      <c r="F93" s="87"/>
      <c r="G93" s="87"/>
      <c r="H93" s="87"/>
      <c r="I93" s="87"/>
      <c r="J93" s="87"/>
      <c r="K93" s="87"/>
      <c r="L93" s="87"/>
      <c r="M93" s="87"/>
      <c r="N93" s="87"/>
      <c r="O93" s="87"/>
    </row>
    <row r="94" spans="1:15" hidden="1" x14ac:dyDescent="0.2">
      <c r="A94" s="87"/>
      <c r="B94" s="87"/>
      <c r="C94" s="87"/>
      <c r="D94" s="87"/>
      <c r="E94" s="87"/>
      <c r="F94" s="87"/>
      <c r="G94" s="87"/>
      <c r="H94" s="87"/>
      <c r="I94" s="87"/>
      <c r="J94" s="87"/>
      <c r="K94" s="87"/>
      <c r="L94" s="87"/>
      <c r="M94" s="87"/>
      <c r="N94" s="87"/>
      <c r="O94" s="87"/>
    </row>
    <row r="95" spans="1:15" hidden="1" x14ac:dyDescent="0.2">
      <c r="A95" s="87"/>
      <c r="B95" s="87"/>
      <c r="C95" s="87"/>
      <c r="D95" s="87"/>
      <c r="E95" s="87"/>
      <c r="F95" s="87"/>
      <c r="G95" s="87"/>
      <c r="H95" s="87"/>
      <c r="I95" s="87"/>
      <c r="J95" s="87"/>
      <c r="K95" s="87"/>
      <c r="L95" s="87"/>
      <c r="M95" s="87"/>
      <c r="N95" s="87"/>
      <c r="O95" s="87"/>
    </row>
    <row r="96" spans="1:15" hidden="1" x14ac:dyDescent="0.2">
      <c r="A96" s="87"/>
      <c r="B96" s="87"/>
      <c r="C96" s="87"/>
      <c r="D96" s="87"/>
      <c r="E96" s="87"/>
      <c r="F96" s="87"/>
      <c r="G96" s="87"/>
      <c r="H96" s="87"/>
      <c r="I96" s="87"/>
      <c r="J96" s="87"/>
      <c r="K96" s="87"/>
      <c r="L96" s="87"/>
      <c r="M96" s="87"/>
      <c r="N96" s="87"/>
      <c r="O96" s="87"/>
    </row>
    <row r="97" spans="1:15" hidden="1" x14ac:dyDescent="0.2">
      <c r="A97" s="87"/>
      <c r="B97" s="87"/>
      <c r="C97" s="87"/>
      <c r="D97" s="87"/>
      <c r="E97" s="87"/>
      <c r="F97" s="87"/>
      <c r="G97" s="87"/>
      <c r="H97" s="87"/>
      <c r="I97" s="87"/>
      <c r="J97" s="87"/>
      <c r="K97" s="87"/>
      <c r="L97" s="87"/>
      <c r="M97" s="87"/>
      <c r="N97" s="87"/>
      <c r="O97" s="87"/>
    </row>
    <row r="98" spans="1:15" hidden="1" x14ac:dyDescent="0.2">
      <c r="A98" s="87"/>
      <c r="B98" s="87"/>
      <c r="C98" s="87"/>
      <c r="D98" s="87"/>
      <c r="E98" s="87"/>
      <c r="F98" s="87"/>
      <c r="G98" s="87"/>
      <c r="H98" s="87"/>
      <c r="I98" s="87"/>
      <c r="J98" s="87"/>
      <c r="K98" s="87"/>
      <c r="L98" s="87"/>
      <c r="M98" s="87"/>
      <c r="N98" s="87"/>
      <c r="O98" s="87"/>
    </row>
    <row r="99" spans="1:15" hidden="1" x14ac:dyDescent="0.2">
      <c r="A99" s="87"/>
      <c r="B99" s="87"/>
      <c r="C99" s="87"/>
      <c r="D99" s="87"/>
      <c r="E99" s="87"/>
      <c r="F99" s="87"/>
      <c r="G99" s="87"/>
      <c r="H99" s="87"/>
      <c r="I99" s="87"/>
      <c r="J99" s="87"/>
      <c r="K99" s="87"/>
      <c r="L99" s="87"/>
      <c r="M99" s="87"/>
      <c r="N99" s="87"/>
      <c r="O99" s="87"/>
    </row>
    <row r="100" spans="1:15" hidden="1" x14ac:dyDescent="0.2">
      <c r="A100" s="87"/>
      <c r="B100" s="87"/>
      <c r="C100" s="87"/>
      <c r="D100" s="87"/>
      <c r="E100" s="87"/>
      <c r="F100" s="87"/>
      <c r="G100" s="87"/>
      <c r="H100" s="87"/>
      <c r="I100" s="87"/>
      <c r="J100" s="87"/>
      <c r="K100" s="87"/>
      <c r="L100" s="87"/>
      <c r="M100" s="87"/>
      <c r="N100" s="87"/>
      <c r="O100" s="87"/>
    </row>
    <row r="101" spans="1:15" hidden="1" x14ac:dyDescent="0.2">
      <c r="A101" s="87"/>
      <c r="B101" s="87"/>
      <c r="C101" s="87"/>
      <c r="D101" s="87"/>
      <c r="E101" s="87"/>
      <c r="F101" s="87"/>
      <c r="G101" s="87"/>
      <c r="H101" s="87"/>
      <c r="I101" s="87"/>
      <c r="J101" s="87"/>
      <c r="K101" s="87"/>
      <c r="L101" s="87"/>
      <c r="M101" s="87"/>
      <c r="N101" s="87"/>
      <c r="O101" s="87"/>
    </row>
    <row r="102" spans="1:15" hidden="1" x14ac:dyDescent="0.2">
      <c r="A102" s="87"/>
      <c r="B102" s="87"/>
      <c r="C102" s="87"/>
      <c r="D102" s="87"/>
      <c r="E102" s="87"/>
      <c r="F102" s="87"/>
      <c r="G102" s="87"/>
      <c r="H102" s="87"/>
      <c r="I102" s="87"/>
      <c r="J102" s="87"/>
      <c r="K102" s="87"/>
      <c r="L102" s="87"/>
      <c r="M102" s="87"/>
      <c r="N102" s="87"/>
      <c r="O102" s="87"/>
    </row>
    <row r="103" spans="1:15" hidden="1" x14ac:dyDescent="0.2">
      <c r="A103" s="87"/>
      <c r="B103" s="87"/>
      <c r="C103" s="87"/>
      <c r="D103" s="87"/>
      <c r="E103" s="87"/>
      <c r="F103" s="87"/>
      <c r="G103" s="87"/>
      <c r="H103" s="87"/>
      <c r="I103" s="87"/>
      <c r="J103" s="87"/>
      <c r="K103" s="87"/>
      <c r="L103" s="87"/>
      <c r="M103" s="87"/>
      <c r="N103" s="87"/>
      <c r="O103" s="87"/>
    </row>
    <row r="104" spans="1:15" hidden="1" x14ac:dyDescent="0.2">
      <c r="A104" s="87"/>
      <c r="B104" s="87"/>
      <c r="C104" s="87"/>
      <c r="D104" s="87"/>
      <c r="E104" s="87"/>
      <c r="F104" s="87"/>
      <c r="G104" s="87"/>
      <c r="H104" s="87"/>
      <c r="I104" s="87"/>
      <c r="J104" s="87"/>
      <c r="K104" s="87"/>
      <c r="L104" s="87"/>
      <c r="M104" s="87"/>
      <c r="N104" s="87"/>
      <c r="O104" s="87"/>
    </row>
    <row r="105" spans="1:15" hidden="1" x14ac:dyDescent="0.2">
      <c r="A105" s="87"/>
      <c r="B105" s="87"/>
      <c r="C105" s="87"/>
      <c r="D105" s="87"/>
      <c r="E105" s="87"/>
      <c r="F105" s="87"/>
      <c r="G105" s="87"/>
      <c r="H105" s="87"/>
      <c r="I105" s="87"/>
      <c r="J105" s="87"/>
      <c r="K105" s="87"/>
      <c r="L105" s="87"/>
      <c r="M105" s="87"/>
      <c r="N105" s="87"/>
      <c r="O105" s="87"/>
    </row>
    <row r="106" spans="1:15" hidden="1" x14ac:dyDescent="0.2">
      <c r="A106" s="87"/>
      <c r="B106" s="87"/>
      <c r="C106" s="87"/>
      <c r="D106" s="87"/>
      <c r="E106" s="87"/>
      <c r="F106" s="87"/>
      <c r="G106" s="87"/>
      <c r="H106" s="87"/>
      <c r="I106" s="87"/>
      <c r="J106" s="87"/>
      <c r="K106" s="87"/>
      <c r="L106" s="87"/>
      <c r="M106" s="87"/>
      <c r="N106" s="87"/>
      <c r="O106" s="87"/>
    </row>
    <row r="107" spans="1:15" hidden="1" x14ac:dyDescent="0.2">
      <c r="A107" s="87"/>
      <c r="B107" s="87"/>
      <c r="C107" s="87"/>
      <c r="D107" s="87"/>
      <c r="E107" s="87"/>
      <c r="F107" s="87"/>
      <c r="G107" s="87"/>
      <c r="H107" s="87"/>
      <c r="I107" s="87"/>
      <c r="J107" s="87"/>
      <c r="K107" s="87"/>
      <c r="L107" s="87"/>
      <c r="M107" s="87"/>
      <c r="N107" s="87"/>
      <c r="O107" s="87"/>
    </row>
    <row r="108" spans="1:15" hidden="1" x14ac:dyDescent="0.2">
      <c r="A108" s="87"/>
      <c r="B108" s="87"/>
      <c r="C108" s="87"/>
      <c r="D108" s="87"/>
      <c r="E108" s="87"/>
      <c r="F108" s="87"/>
      <c r="G108" s="87"/>
      <c r="H108" s="87"/>
      <c r="I108" s="87"/>
      <c r="J108" s="87"/>
      <c r="K108" s="87"/>
      <c r="L108" s="87"/>
      <c r="M108" s="87"/>
      <c r="N108" s="87"/>
      <c r="O108" s="87"/>
    </row>
    <row r="109" spans="1:15" hidden="1" x14ac:dyDescent="0.2">
      <c r="A109" s="87"/>
      <c r="B109" s="87"/>
      <c r="C109" s="87"/>
      <c r="D109" s="87"/>
      <c r="E109" s="87"/>
      <c r="F109" s="87"/>
      <c r="G109" s="87"/>
      <c r="H109" s="87"/>
      <c r="I109" s="87"/>
      <c r="J109" s="87"/>
      <c r="K109" s="87"/>
      <c r="L109" s="87"/>
      <c r="M109" s="87"/>
      <c r="N109" s="87"/>
      <c r="O109" s="87"/>
    </row>
    <row r="110" spans="1:15" hidden="1" x14ac:dyDescent="0.2">
      <c r="A110" s="87"/>
      <c r="B110" s="87"/>
      <c r="C110" s="87"/>
      <c r="D110" s="87"/>
      <c r="E110" s="87"/>
      <c r="F110" s="87"/>
      <c r="G110" s="87"/>
      <c r="H110" s="87"/>
      <c r="I110" s="87"/>
      <c r="J110" s="87"/>
      <c r="K110" s="87"/>
      <c r="L110" s="87"/>
      <c r="M110" s="87"/>
      <c r="N110" s="87"/>
      <c r="O110" s="87"/>
    </row>
    <row r="111" spans="1:15" hidden="1" x14ac:dyDescent="0.2">
      <c r="A111" s="87"/>
      <c r="B111" s="87"/>
      <c r="C111" s="87"/>
      <c r="D111" s="87"/>
      <c r="E111" s="87"/>
      <c r="F111" s="87"/>
      <c r="G111" s="87"/>
      <c r="H111" s="87"/>
      <c r="I111" s="87"/>
      <c r="J111" s="87"/>
      <c r="K111" s="87"/>
      <c r="L111" s="87"/>
      <c r="M111" s="87"/>
      <c r="N111" s="87"/>
      <c r="O111" s="87"/>
    </row>
    <row r="112" spans="1:15" hidden="1" x14ac:dyDescent="0.2">
      <c r="A112" s="87"/>
      <c r="B112" s="87"/>
      <c r="C112" s="87"/>
      <c r="D112" s="87"/>
      <c r="E112" s="87"/>
      <c r="F112" s="87"/>
      <c r="G112" s="87"/>
      <c r="H112" s="87"/>
      <c r="I112" s="87"/>
      <c r="J112" s="87"/>
      <c r="K112" s="87"/>
      <c r="L112" s="87"/>
      <c r="M112" s="87"/>
      <c r="N112" s="87"/>
      <c r="O112" s="87"/>
    </row>
    <row r="113" spans="1:15" hidden="1" x14ac:dyDescent="0.2">
      <c r="A113" s="87"/>
      <c r="B113" s="87"/>
      <c r="C113" s="87"/>
      <c r="D113" s="87"/>
      <c r="E113" s="87"/>
      <c r="F113" s="87"/>
      <c r="G113" s="87"/>
      <c r="H113" s="87"/>
      <c r="I113" s="87"/>
      <c r="J113" s="87"/>
      <c r="K113" s="87"/>
      <c r="L113" s="87"/>
      <c r="M113" s="87"/>
      <c r="N113" s="87"/>
      <c r="O113" s="87"/>
    </row>
    <row r="114" spans="1:15" hidden="1" x14ac:dyDescent="0.2">
      <c r="A114" s="87"/>
      <c r="B114" s="87"/>
      <c r="C114" s="87"/>
      <c r="D114" s="87"/>
      <c r="E114" s="87"/>
      <c r="F114" s="87"/>
      <c r="G114" s="87"/>
      <c r="H114" s="87"/>
      <c r="I114" s="87"/>
      <c r="J114" s="87"/>
      <c r="K114" s="87"/>
      <c r="L114" s="87"/>
      <c r="M114" s="87"/>
      <c r="N114" s="87"/>
      <c r="O114" s="87"/>
    </row>
    <row r="115" spans="1:15" hidden="1" x14ac:dyDescent="0.2">
      <c r="A115" s="87"/>
      <c r="B115" s="87"/>
      <c r="C115" s="87"/>
      <c r="D115" s="87"/>
      <c r="E115" s="87"/>
      <c r="F115" s="87"/>
      <c r="G115" s="87"/>
      <c r="H115" s="87"/>
      <c r="I115" s="87"/>
      <c r="J115" s="87"/>
      <c r="K115" s="87"/>
      <c r="L115" s="87"/>
      <c r="M115" s="87"/>
      <c r="N115" s="87"/>
      <c r="O115" s="87"/>
    </row>
    <row r="116" spans="1:15" hidden="1" x14ac:dyDescent="0.2">
      <c r="A116" s="87"/>
      <c r="B116" s="87"/>
      <c r="C116" s="87"/>
      <c r="D116" s="87"/>
      <c r="E116" s="87"/>
      <c r="F116" s="87"/>
      <c r="G116" s="87"/>
      <c r="H116" s="87"/>
      <c r="I116" s="87"/>
      <c r="J116" s="87"/>
      <c r="K116" s="87"/>
      <c r="L116" s="87"/>
      <c r="M116" s="87"/>
      <c r="N116" s="87"/>
      <c r="O116" s="87"/>
    </row>
    <row r="117" spans="1:15" hidden="1" x14ac:dyDescent="0.2">
      <c r="A117" s="87"/>
      <c r="B117" s="87"/>
      <c r="C117" s="87"/>
      <c r="D117" s="87"/>
      <c r="E117" s="87"/>
      <c r="F117" s="87"/>
      <c r="G117" s="87"/>
      <c r="H117" s="87"/>
      <c r="I117" s="87"/>
      <c r="J117" s="87"/>
      <c r="K117" s="87"/>
      <c r="L117" s="87"/>
      <c r="M117" s="87"/>
      <c r="N117" s="87"/>
      <c r="O117" s="87"/>
    </row>
    <row r="118" spans="1:15" hidden="1" x14ac:dyDescent="0.2">
      <c r="A118" s="87"/>
      <c r="B118" s="87"/>
      <c r="C118" s="87"/>
      <c r="D118" s="87"/>
      <c r="E118" s="87"/>
      <c r="F118" s="87"/>
      <c r="G118" s="87"/>
      <c r="H118" s="87"/>
      <c r="I118" s="87"/>
      <c r="J118" s="87"/>
      <c r="K118" s="87"/>
      <c r="L118" s="87"/>
      <c r="M118" s="87"/>
      <c r="N118" s="87"/>
      <c r="O118" s="87"/>
    </row>
    <row r="119" spans="1:15" hidden="1" x14ac:dyDescent="0.2">
      <c r="A119" s="87"/>
      <c r="B119" s="87"/>
      <c r="C119" s="87"/>
      <c r="D119" s="87"/>
      <c r="E119" s="87"/>
      <c r="F119" s="87"/>
      <c r="G119" s="87"/>
      <c r="H119" s="87"/>
      <c r="I119" s="87"/>
      <c r="J119" s="87"/>
      <c r="K119" s="87"/>
      <c r="L119" s="87"/>
      <c r="M119" s="87"/>
      <c r="N119" s="87"/>
      <c r="O119" s="87"/>
    </row>
    <row r="120" spans="1:15" hidden="1" x14ac:dyDescent="0.2">
      <c r="A120" s="87"/>
      <c r="B120" s="87"/>
      <c r="C120" s="87"/>
      <c r="D120" s="87"/>
      <c r="E120" s="87"/>
      <c r="F120" s="87"/>
      <c r="G120" s="87"/>
      <c r="H120" s="87"/>
      <c r="I120" s="87"/>
      <c r="J120" s="87"/>
      <c r="K120" s="87"/>
      <c r="L120" s="87"/>
      <c r="M120" s="87"/>
      <c r="N120" s="87"/>
      <c r="O120" s="87"/>
    </row>
    <row r="121" spans="1:15" hidden="1" x14ac:dyDescent="0.2">
      <c r="A121" s="87"/>
      <c r="B121" s="87"/>
      <c r="C121" s="87"/>
      <c r="D121" s="87"/>
      <c r="E121" s="87"/>
      <c r="F121" s="87"/>
      <c r="G121" s="87"/>
      <c r="H121" s="87"/>
      <c r="I121" s="87"/>
      <c r="J121" s="87"/>
      <c r="K121" s="87"/>
      <c r="L121" s="87"/>
      <c r="M121" s="87"/>
      <c r="N121" s="87"/>
      <c r="O121" s="87"/>
    </row>
    <row r="122" spans="1:15" hidden="1" x14ac:dyDescent="0.2">
      <c r="A122" s="87"/>
      <c r="B122" s="87"/>
      <c r="C122" s="87"/>
      <c r="D122" s="87"/>
      <c r="E122" s="87"/>
      <c r="F122" s="87"/>
      <c r="G122" s="87"/>
      <c r="H122" s="87"/>
      <c r="I122" s="87"/>
      <c r="J122" s="87"/>
      <c r="K122" s="87"/>
      <c r="L122" s="87"/>
      <c r="M122" s="87"/>
      <c r="N122" s="87"/>
      <c r="O122" s="87"/>
    </row>
    <row r="123" spans="1:15" hidden="1" x14ac:dyDescent="0.2">
      <c r="A123" s="87"/>
      <c r="B123" s="87"/>
      <c r="C123" s="87"/>
      <c r="D123" s="87"/>
      <c r="E123" s="87"/>
      <c r="F123" s="87"/>
      <c r="G123" s="87"/>
      <c r="H123" s="87"/>
      <c r="I123" s="87"/>
      <c r="J123" s="87"/>
      <c r="K123" s="87"/>
      <c r="L123" s="87"/>
      <c r="M123" s="87"/>
      <c r="N123" s="87"/>
      <c r="O123" s="87"/>
    </row>
    <row r="124" spans="1:15" hidden="1" x14ac:dyDescent="0.2">
      <c r="A124" s="87"/>
      <c r="B124" s="87"/>
      <c r="C124" s="87"/>
      <c r="D124" s="87"/>
      <c r="E124" s="87"/>
      <c r="F124" s="87"/>
      <c r="G124" s="87"/>
      <c r="H124" s="87"/>
      <c r="I124" s="87"/>
      <c r="J124" s="87"/>
      <c r="K124" s="87"/>
      <c r="L124" s="87"/>
      <c r="M124" s="87"/>
      <c r="N124" s="87"/>
      <c r="O124" s="87"/>
    </row>
    <row r="125" spans="1:15" hidden="1" x14ac:dyDescent="0.2">
      <c r="A125" s="87"/>
      <c r="B125" s="87"/>
      <c r="C125" s="87"/>
      <c r="D125" s="87"/>
      <c r="E125" s="87"/>
      <c r="F125" s="87"/>
      <c r="G125" s="87"/>
      <c r="H125" s="87"/>
      <c r="I125" s="87"/>
      <c r="J125" s="87"/>
      <c r="K125" s="87"/>
      <c r="L125" s="87"/>
      <c r="M125" s="87"/>
      <c r="N125" s="87"/>
      <c r="O125" s="87"/>
    </row>
    <row r="126" spans="1:15" hidden="1" x14ac:dyDescent="0.2">
      <c r="A126" s="87"/>
      <c r="B126" s="87"/>
      <c r="C126" s="87"/>
      <c r="D126" s="87"/>
      <c r="E126" s="87"/>
      <c r="F126" s="87"/>
      <c r="G126" s="87"/>
      <c r="H126" s="87"/>
      <c r="I126" s="87"/>
      <c r="J126" s="87"/>
      <c r="K126" s="87"/>
      <c r="L126" s="87"/>
      <c r="M126" s="87"/>
      <c r="N126" s="87"/>
      <c r="O126" s="87"/>
    </row>
    <row r="127" spans="1:15" hidden="1" x14ac:dyDescent="0.2">
      <c r="A127" s="87"/>
      <c r="B127" s="87"/>
      <c r="C127" s="87"/>
      <c r="D127" s="87"/>
      <c r="E127" s="87"/>
      <c r="F127" s="87"/>
      <c r="G127" s="87"/>
      <c r="H127" s="87"/>
      <c r="I127" s="87"/>
      <c r="J127" s="87"/>
      <c r="K127" s="87"/>
      <c r="L127" s="87"/>
      <c r="M127" s="87"/>
      <c r="N127" s="87"/>
      <c r="O127" s="87"/>
    </row>
    <row r="128" spans="1:15" hidden="1" x14ac:dyDescent="0.2">
      <c r="A128" s="87"/>
      <c r="B128" s="87"/>
      <c r="C128" s="87"/>
      <c r="D128" s="87"/>
      <c r="E128" s="87"/>
      <c r="F128" s="87"/>
      <c r="G128" s="87"/>
      <c r="H128" s="87"/>
      <c r="I128" s="87"/>
      <c r="J128" s="87"/>
      <c r="K128" s="87"/>
      <c r="L128" s="87"/>
      <c r="M128" s="87"/>
      <c r="N128" s="87"/>
      <c r="O128" s="87"/>
    </row>
    <row r="129" spans="1:15" hidden="1" x14ac:dyDescent="0.2">
      <c r="A129" s="87"/>
      <c r="B129" s="87"/>
      <c r="C129" s="87"/>
      <c r="D129" s="87"/>
      <c r="E129" s="87"/>
      <c r="F129" s="87"/>
      <c r="G129" s="87"/>
      <c r="H129" s="87"/>
      <c r="I129" s="87"/>
      <c r="J129" s="87"/>
      <c r="K129" s="87"/>
      <c r="L129" s="87"/>
      <c r="M129" s="87"/>
      <c r="N129" s="87"/>
      <c r="O129" s="87"/>
    </row>
    <row r="130" spans="1:15" hidden="1" x14ac:dyDescent="0.2">
      <c r="A130" s="87"/>
      <c r="B130" s="87"/>
      <c r="C130" s="87"/>
      <c r="D130" s="87"/>
      <c r="E130" s="87"/>
      <c r="F130" s="87"/>
      <c r="G130" s="87"/>
      <c r="H130" s="87"/>
      <c r="I130" s="87"/>
      <c r="J130" s="87"/>
      <c r="K130" s="87"/>
      <c r="L130" s="87"/>
      <c r="M130" s="87"/>
      <c r="N130" s="87"/>
      <c r="O130" s="87"/>
    </row>
    <row r="131" spans="1:15" hidden="1" x14ac:dyDescent="0.2">
      <c r="A131" s="87"/>
      <c r="B131" s="87"/>
      <c r="C131" s="87"/>
      <c r="D131" s="87"/>
      <c r="E131" s="87"/>
      <c r="F131" s="87"/>
      <c r="G131" s="87"/>
      <c r="H131" s="87"/>
      <c r="I131" s="87"/>
      <c r="J131" s="87"/>
      <c r="K131" s="87"/>
      <c r="L131" s="87"/>
      <c r="M131" s="87"/>
      <c r="N131" s="87"/>
      <c r="O131" s="87"/>
    </row>
    <row r="132" spans="1:15" hidden="1" x14ac:dyDescent="0.2">
      <c r="A132" s="87"/>
      <c r="B132" s="87"/>
      <c r="C132" s="87"/>
      <c r="D132" s="87"/>
      <c r="E132" s="87"/>
      <c r="F132" s="87"/>
      <c r="G132" s="87"/>
      <c r="H132" s="87"/>
      <c r="I132" s="87"/>
      <c r="J132" s="87"/>
      <c r="K132" s="87"/>
      <c r="L132" s="87"/>
      <c r="M132" s="87"/>
      <c r="N132" s="87"/>
      <c r="O132" s="87"/>
    </row>
    <row r="133" spans="1:15" hidden="1" x14ac:dyDescent="0.2">
      <c r="A133" s="87"/>
      <c r="B133" s="87"/>
      <c r="C133" s="87"/>
      <c r="D133" s="87"/>
      <c r="E133" s="87"/>
      <c r="F133" s="87"/>
      <c r="G133" s="87"/>
      <c r="H133" s="87"/>
      <c r="I133" s="87"/>
      <c r="J133" s="87"/>
      <c r="K133" s="87"/>
      <c r="L133" s="87"/>
      <c r="M133" s="87"/>
      <c r="N133" s="87"/>
      <c r="O133" s="87"/>
    </row>
    <row r="134" spans="1:15" hidden="1" x14ac:dyDescent="0.2">
      <c r="A134" s="87"/>
      <c r="B134" s="87"/>
      <c r="C134" s="87"/>
      <c r="D134" s="87"/>
      <c r="E134" s="87"/>
      <c r="F134" s="87"/>
      <c r="G134" s="87"/>
      <c r="H134" s="87"/>
      <c r="I134" s="87"/>
      <c r="J134" s="87"/>
      <c r="K134" s="87"/>
      <c r="L134" s="87"/>
      <c r="M134" s="87"/>
      <c r="N134" s="87"/>
      <c r="O134" s="87"/>
    </row>
    <row r="135" spans="1:15" hidden="1" x14ac:dyDescent="0.2">
      <c r="A135" s="87"/>
      <c r="B135" s="87"/>
      <c r="C135" s="87"/>
      <c r="D135" s="87"/>
      <c r="E135" s="87"/>
      <c r="F135" s="87"/>
      <c r="G135" s="87"/>
      <c r="H135" s="87"/>
      <c r="I135" s="87"/>
      <c r="J135" s="87"/>
      <c r="K135" s="87"/>
      <c r="L135" s="87"/>
      <c r="M135" s="87"/>
      <c r="N135" s="87"/>
      <c r="O135" s="87"/>
    </row>
    <row r="136" spans="1:15" hidden="1" x14ac:dyDescent="0.2">
      <c r="A136" s="87"/>
      <c r="B136" s="87"/>
      <c r="C136" s="87"/>
      <c r="D136" s="87"/>
      <c r="E136" s="87"/>
      <c r="F136" s="87"/>
      <c r="G136" s="87"/>
      <c r="H136" s="87"/>
      <c r="I136" s="87"/>
      <c r="J136" s="87"/>
      <c r="K136" s="87"/>
      <c r="L136" s="87"/>
      <c r="M136" s="87"/>
      <c r="N136" s="87"/>
      <c r="O136" s="87"/>
    </row>
    <row r="137" spans="1:15" hidden="1" x14ac:dyDescent="0.2">
      <c r="A137" s="87"/>
      <c r="B137" s="87"/>
      <c r="C137" s="87"/>
      <c r="D137" s="87"/>
      <c r="E137" s="87"/>
      <c r="F137" s="87"/>
      <c r="G137" s="87"/>
      <c r="H137" s="87"/>
      <c r="I137" s="87"/>
      <c r="J137" s="87"/>
      <c r="K137" s="87"/>
      <c r="L137" s="87"/>
      <c r="M137" s="87"/>
      <c r="N137" s="87"/>
      <c r="O137" s="87"/>
    </row>
    <row r="138" spans="1:15" hidden="1" x14ac:dyDescent="0.2">
      <c r="A138" s="87"/>
      <c r="B138" s="87"/>
      <c r="C138" s="87"/>
      <c r="D138" s="87"/>
      <c r="E138" s="87"/>
      <c r="F138" s="87"/>
      <c r="G138" s="87"/>
      <c r="H138" s="87"/>
      <c r="I138" s="87"/>
      <c r="J138" s="87"/>
      <c r="K138" s="87"/>
      <c r="L138" s="87"/>
      <c r="M138" s="87"/>
      <c r="N138" s="87"/>
      <c r="O138" s="87"/>
    </row>
    <row r="139" spans="1:15" hidden="1" x14ac:dyDescent="0.2">
      <c r="A139" s="87"/>
      <c r="B139" s="87"/>
      <c r="C139" s="87"/>
      <c r="D139" s="87"/>
      <c r="E139" s="87"/>
      <c r="F139" s="87"/>
      <c r="G139" s="87"/>
      <c r="H139" s="87"/>
      <c r="I139" s="87"/>
      <c r="J139" s="87"/>
      <c r="K139" s="87"/>
      <c r="L139" s="87"/>
      <c r="M139" s="87"/>
      <c r="N139" s="87"/>
      <c r="O139" s="87"/>
    </row>
    <row r="140" spans="1:15" hidden="1" x14ac:dyDescent="0.2">
      <c r="A140" s="87"/>
      <c r="B140" s="87"/>
      <c r="C140" s="87"/>
      <c r="D140" s="87"/>
      <c r="E140" s="87"/>
      <c r="F140" s="87"/>
      <c r="G140" s="87"/>
      <c r="H140" s="87"/>
      <c r="I140" s="87"/>
      <c r="J140" s="87"/>
      <c r="K140" s="87"/>
      <c r="L140" s="87"/>
      <c r="M140" s="87"/>
      <c r="N140" s="87"/>
      <c r="O140" s="87"/>
    </row>
    <row r="141" spans="1:15" hidden="1" x14ac:dyDescent="0.2">
      <c r="A141" s="87"/>
      <c r="B141" s="87"/>
      <c r="C141" s="87"/>
      <c r="D141" s="87"/>
      <c r="E141" s="87"/>
      <c r="F141" s="87"/>
      <c r="G141" s="87"/>
      <c r="H141" s="87"/>
      <c r="I141" s="87"/>
      <c r="J141" s="87"/>
      <c r="K141" s="87"/>
      <c r="L141" s="87"/>
      <c r="M141" s="87"/>
      <c r="N141" s="87"/>
      <c r="O141" s="87"/>
    </row>
    <row r="142" spans="1:15" hidden="1" x14ac:dyDescent="0.2">
      <c r="A142" s="87"/>
      <c r="B142" s="87"/>
      <c r="C142" s="87"/>
      <c r="D142" s="87"/>
      <c r="E142" s="87"/>
      <c r="F142" s="87"/>
      <c r="G142" s="87"/>
      <c r="H142" s="87"/>
      <c r="I142" s="87"/>
      <c r="J142" s="87"/>
      <c r="K142" s="87"/>
      <c r="L142" s="87"/>
      <c r="M142" s="87"/>
      <c r="N142" s="87"/>
      <c r="O142" s="87"/>
    </row>
    <row r="143" spans="1:15" hidden="1" x14ac:dyDescent="0.2">
      <c r="A143" s="87"/>
      <c r="B143" s="87"/>
      <c r="C143" s="87"/>
      <c r="D143" s="87"/>
      <c r="E143" s="87"/>
      <c r="F143" s="87"/>
      <c r="G143" s="87"/>
      <c r="H143" s="87"/>
      <c r="I143" s="87"/>
      <c r="J143" s="87"/>
      <c r="K143" s="87"/>
      <c r="L143" s="87"/>
      <c r="M143" s="87"/>
      <c r="N143" s="87"/>
      <c r="O143" s="87"/>
    </row>
    <row r="144" spans="1:15" hidden="1" x14ac:dyDescent="0.2">
      <c r="A144" s="87"/>
      <c r="B144" s="87"/>
      <c r="C144" s="87"/>
      <c r="D144" s="87"/>
      <c r="E144" s="87"/>
      <c r="F144" s="87"/>
      <c r="G144" s="87"/>
      <c r="H144" s="87"/>
      <c r="I144" s="87"/>
      <c r="J144" s="87"/>
      <c r="K144" s="87"/>
      <c r="L144" s="87"/>
      <c r="M144" s="87"/>
      <c r="N144" s="87"/>
      <c r="O144" s="87"/>
    </row>
    <row r="145" spans="1:15" hidden="1" x14ac:dyDescent="0.2">
      <c r="A145" s="87"/>
      <c r="B145" s="87"/>
      <c r="C145" s="87"/>
      <c r="D145" s="87"/>
      <c r="E145" s="87"/>
      <c r="F145" s="87"/>
      <c r="G145" s="87"/>
      <c r="H145" s="87"/>
      <c r="I145" s="87"/>
      <c r="J145" s="87"/>
      <c r="K145" s="87"/>
      <c r="L145" s="87"/>
      <c r="M145" s="87"/>
      <c r="N145" s="87"/>
      <c r="O145" s="87"/>
    </row>
    <row r="146" spans="1:15" hidden="1" x14ac:dyDescent="0.2">
      <c r="A146" s="87"/>
      <c r="B146" s="87"/>
      <c r="C146" s="87"/>
      <c r="D146" s="87"/>
      <c r="E146" s="87"/>
      <c r="F146" s="87"/>
      <c r="G146" s="87"/>
      <c r="H146" s="87"/>
      <c r="I146" s="87"/>
      <c r="J146" s="87"/>
      <c r="K146" s="87"/>
      <c r="L146" s="87"/>
      <c r="M146" s="87"/>
      <c r="N146" s="87"/>
      <c r="O146" s="87"/>
    </row>
    <row r="147" spans="1:15" hidden="1" x14ac:dyDescent="0.2">
      <c r="A147" s="87"/>
      <c r="B147" s="87"/>
      <c r="C147" s="87"/>
      <c r="D147" s="87"/>
      <c r="E147" s="87"/>
      <c r="F147" s="87"/>
      <c r="G147" s="87"/>
      <c r="H147" s="87"/>
      <c r="I147" s="87"/>
      <c r="J147" s="87"/>
      <c r="K147" s="87"/>
      <c r="L147" s="87"/>
      <c r="M147" s="87"/>
      <c r="N147" s="87"/>
      <c r="O147" s="87"/>
    </row>
    <row r="148" spans="1:15" hidden="1" x14ac:dyDescent="0.2">
      <c r="A148" s="87"/>
      <c r="B148" s="87"/>
      <c r="C148" s="87"/>
      <c r="D148" s="87"/>
      <c r="E148" s="87"/>
      <c r="F148" s="87"/>
      <c r="G148" s="87"/>
      <c r="H148" s="87"/>
      <c r="I148" s="87"/>
      <c r="J148" s="87"/>
      <c r="K148" s="87"/>
      <c r="L148" s="87"/>
      <c r="M148" s="87"/>
      <c r="N148" s="87"/>
      <c r="O148" s="87"/>
    </row>
    <row r="149" spans="1:15" ht="12.75" hidden="1" customHeight="1" x14ac:dyDescent="0.2">
      <c r="A149" s="87"/>
      <c r="B149" s="87"/>
      <c r="C149" s="87"/>
      <c r="D149" s="87"/>
      <c r="E149" s="87"/>
      <c r="F149" s="87"/>
      <c r="G149" s="87"/>
      <c r="H149" s="87"/>
      <c r="I149" s="87"/>
      <c r="J149" s="87"/>
      <c r="K149" s="87"/>
      <c r="L149" s="87"/>
      <c r="M149" s="87"/>
      <c r="N149" s="87"/>
      <c r="O149" s="87"/>
    </row>
    <row r="150" spans="1:15" ht="12.75" hidden="1" customHeight="1" x14ac:dyDescent="0.2">
      <c r="A150" s="87"/>
      <c r="B150" s="87"/>
      <c r="C150" s="87"/>
      <c r="D150" s="87"/>
      <c r="E150" s="87"/>
      <c r="F150" s="87"/>
      <c r="G150" s="87"/>
      <c r="H150" s="87"/>
      <c r="I150" s="87"/>
      <c r="J150" s="87"/>
      <c r="K150" s="87"/>
      <c r="L150" s="87"/>
      <c r="M150" s="87"/>
      <c r="N150" s="87"/>
      <c r="O150" s="87"/>
    </row>
    <row r="151" spans="1:15" ht="12.75" hidden="1" customHeight="1" x14ac:dyDescent="0.2">
      <c r="A151" s="87"/>
      <c r="B151" s="87"/>
      <c r="C151" s="87"/>
      <c r="D151" s="87"/>
      <c r="E151" s="87"/>
      <c r="F151" s="87"/>
      <c r="G151" s="87"/>
      <c r="H151" s="87"/>
      <c r="I151" s="87"/>
      <c r="J151" s="87"/>
      <c r="K151" s="87"/>
      <c r="L151" s="87"/>
      <c r="M151" s="87"/>
      <c r="N151" s="87"/>
      <c r="O151" s="87"/>
    </row>
    <row r="152" spans="1:15" ht="12.75" customHeight="1" x14ac:dyDescent="0.2">
      <c r="A152" s="87"/>
      <c r="B152" s="87"/>
      <c r="C152" s="87"/>
      <c r="D152" s="87"/>
      <c r="E152" s="87"/>
      <c r="F152" s="87"/>
      <c r="G152" s="87"/>
      <c r="H152" s="87"/>
      <c r="I152" s="87"/>
      <c r="J152" s="87"/>
      <c r="K152" s="87"/>
      <c r="L152" s="87"/>
      <c r="M152" s="87"/>
      <c r="N152" s="87"/>
      <c r="O152" s="87"/>
    </row>
  </sheetData>
  <sheetProtection algorithmName="SHA-512" hashValue="4fIE2NVu+fGcdsKMyHHmvNsXcyAU/2r71XgVM+RGyzW9e4BGJ/XqaIToFQFPx9Istaut7nv+xF9+X467zJU85Q==" saltValue="Cofygli0wVUJB2a5TwJ0zw==" spinCount="100000" sheet="1" selectLockedCells="1"/>
  <mergeCells count="4">
    <mergeCell ref="C1:N4"/>
    <mergeCell ref="B7:N7"/>
    <mergeCell ref="B9:N9"/>
    <mergeCell ref="C5:N5"/>
  </mergeCells>
  <pageMargins left="0.70866141732283472" right="0.70866141732283472" top="0.78740157480314965" bottom="0.78740157480314965" header="0.31496062992125984" footer="0.31496062992125984"/>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topLeftCell="A7" zoomScaleNormal="100" workbookViewId="0">
      <selection activeCell="G17" sqref="G17"/>
    </sheetView>
  </sheetViews>
  <sheetFormatPr baseColWidth="10" defaultColWidth="9.140625" defaultRowHeight="15" x14ac:dyDescent="0.25"/>
  <cols>
    <col min="1" max="1" width="3" customWidth="1"/>
    <col min="2" max="2" width="4" style="47" customWidth="1"/>
    <col min="3" max="3" width="40.42578125" bestFit="1" customWidth="1"/>
    <col min="4" max="7" width="21.42578125" customWidth="1"/>
    <col min="8" max="8" width="27.140625" customWidth="1"/>
    <col min="9" max="9" width="21.42578125" customWidth="1"/>
    <col min="10" max="10" width="30.5703125" customWidth="1"/>
    <col min="11" max="11" width="28.85546875" style="48" customWidth="1"/>
    <col min="12" max="13" width="12.7109375" style="48" customWidth="1"/>
  </cols>
  <sheetData>
    <row r="1" spans="1:13" x14ac:dyDescent="0.25">
      <c r="A1" s="2"/>
      <c r="B1" s="128"/>
      <c r="C1" s="2"/>
      <c r="D1" s="129"/>
      <c r="E1" s="66"/>
      <c r="F1" s="129"/>
      <c r="J1" s="2"/>
    </row>
    <row r="2" spans="1:13" x14ac:dyDescent="0.25">
      <c r="A2" s="2"/>
      <c r="B2" s="128"/>
      <c r="C2" s="239"/>
      <c r="D2" s="348"/>
      <c r="E2" s="348"/>
      <c r="F2" s="129"/>
      <c r="J2" s="2"/>
    </row>
    <row r="3" spans="1:13" x14ac:dyDescent="0.25">
      <c r="A3" s="2"/>
      <c r="B3" s="128"/>
      <c r="C3" s="212"/>
      <c r="D3" s="158"/>
      <c r="E3" s="158"/>
      <c r="F3" s="129"/>
      <c r="J3" s="2"/>
    </row>
    <row r="4" spans="1:13" ht="30" customHeight="1" x14ac:dyDescent="0.25">
      <c r="A4" s="2"/>
      <c r="B4" s="128"/>
      <c r="C4" s="240"/>
      <c r="D4" s="241"/>
      <c r="E4" s="158"/>
      <c r="F4" s="129"/>
      <c r="J4" s="2"/>
    </row>
    <row r="5" spans="1:13" ht="30" customHeight="1" x14ac:dyDescent="0.25">
      <c r="A5" s="2"/>
      <c r="B5" s="128"/>
      <c r="C5" s="240"/>
      <c r="D5" s="242"/>
      <c r="E5" s="241"/>
      <c r="F5" s="142"/>
      <c r="J5" s="2"/>
    </row>
    <row r="6" spans="1:13" x14ac:dyDescent="0.25">
      <c r="A6" s="2"/>
      <c r="B6" s="128"/>
      <c r="C6" s="2"/>
      <c r="D6" s="2"/>
      <c r="E6" s="2"/>
      <c r="F6" s="2"/>
      <c r="G6" s="130"/>
      <c r="H6" s="130"/>
      <c r="I6" s="130"/>
      <c r="J6" s="2"/>
      <c r="K6" s="49"/>
      <c r="L6" s="49"/>
      <c r="M6" s="49"/>
    </row>
    <row r="7" spans="1:13" x14ac:dyDescent="0.25">
      <c r="A7" s="2"/>
      <c r="B7" s="128"/>
      <c r="C7" s="2"/>
      <c r="D7" s="2"/>
      <c r="E7" s="2"/>
      <c r="F7" s="131"/>
      <c r="G7" s="131"/>
      <c r="H7" s="131"/>
      <c r="I7" s="131"/>
      <c r="J7" s="2"/>
    </row>
    <row r="8" spans="1:13" x14ac:dyDescent="0.25">
      <c r="A8" s="2"/>
      <c r="B8" s="128"/>
      <c r="C8" s="2"/>
      <c r="D8" s="2"/>
      <c r="E8" s="2"/>
      <c r="F8" s="2"/>
      <c r="G8" s="2"/>
      <c r="H8" s="2"/>
      <c r="I8" s="2"/>
      <c r="J8" s="2"/>
    </row>
    <row r="9" spans="1:13" x14ac:dyDescent="0.25">
      <c r="A9" s="2"/>
      <c r="B9" s="128"/>
      <c r="C9" s="2"/>
      <c r="D9" s="2"/>
      <c r="E9" s="2"/>
      <c r="F9" s="2"/>
      <c r="G9" s="2"/>
      <c r="H9" s="2"/>
      <c r="I9" s="2"/>
      <c r="J9" s="2"/>
    </row>
    <row r="10" spans="1:13" x14ac:dyDescent="0.25">
      <c r="B10" s="132"/>
      <c r="C10" s="122" t="s">
        <v>88</v>
      </c>
      <c r="D10" s="2"/>
      <c r="E10" s="2"/>
      <c r="F10" s="2"/>
      <c r="G10" s="2"/>
      <c r="H10" s="2"/>
      <c r="I10" s="2"/>
      <c r="J10" s="2"/>
    </row>
    <row r="11" spans="1:13" x14ac:dyDescent="0.25">
      <c r="A11" s="2"/>
      <c r="B11" s="128"/>
      <c r="C11" s="2"/>
      <c r="D11" s="2"/>
      <c r="E11" s="2"/>
      <c r="F11" s="133"/>
      <c r="G11" s="133"/>
      <c r="H11" s="133"/>
      <c r="I11" s="2"/>
      <c r="J11" s="2"/>
    </row>
    <row r="12" spans="1:13" x14ac:dyDescent="0.25">
      <c r="A12" s="134"/>
      <c r="B12" s="128"/>
      <c r="C12" s="135" t="s">
        <v>59</v>
      </c>
      <c r="D12" s="135" t="s">
        <v>60</v>
      </c>
      <c r="E12" s="135" t="s">
        <v>61</v>
      </c>
      <c r="F12" s="135" t="s">
        <v>89</v>
      </c>
      <c r="G12" s="135" t="s">
        <v>107</v>
      </c>
      <c r="H12" s="137" t="s">
        <v>119</v>
      </c>
      <c r="I12" s="2"/>
      <c r="J12" s="2"/>
      <c r="L12"/>
      <c r="M12"/>
    </row>
    <row r="13" spans="1:13" ht="39" x14ac:dyDescent="0.25">
      <c r="A13" s="2"/>
      <c r="B13" s="128"/>
      <c r="C13" s="135" t="s">
        <v>11</v>
      </c>
      <c r="D13" s="135" t="s">
        <v>11</v>
      </c>
      <c r="E13" s="135" t="s">
        <v>11</v>
      </c>
      <c r="F13" s="135" t="s">
        <v>11</v>
      </c>
      <c r="G13" s="136"/>
      <c r="H13" s="127" t="s">
        <v>11</v>
      </c>
      <c r="I13" s="2"/>
      <c r="J13" s="2"/>
      <c r="M13"/>
    </row>
    <row r="14" spans="1:13" ht="63.75" customHeight="1" x14ac:dyDescent="0.25">
      <c r="A14" s="2"/>
      <c r="B14" s="128"/>
      <c r="C14" s="135" t="s">
        <v>62</v>
      </c>
      <c r="D14" s="135" t="s">
        <v>63</v>
      </c>
      <c r="E14" s="135" t="s">
        <v>176</v>
      </c>
      <c r="F14" s="135" t="s">
        <v>25</v>
      </c>
      <c r="G14" s="137" t="s">
        <v>57</v>
      </c>
      <c r="H14" s="127" t="s">
        <v>132</v>
      </c>
      <c r="I14" s="2"/>
      <c r="J14" s="2"/>
      <c r="M14"/>
    </row>
    <row r="15" spans="1:13" ht="51.75" x14ac:dyDescent="0.25">
      <c r="A15" s="2"/>
      <c r="B15" s="128"/>
      <c r="C15" s="135" t="s">
        <v>64</v>
      </c>
      <c r="D15" s="135" t="s">
        <v>65</v>
      </c>
      <c r="E15" s="135" t="s">
        <v>92</v>
      </c>
      <c r="F15" s="135" t="s">
        <v>58</v>
      </c>
      <c r="G15" s="135"/>
      <c r="H15" s="127" t="s">
        <v>133</v>
      </c>
      <c r="I15" s="2"/>
      <c r="J15" s="2"/>
      <c r="L15"/>
      <c r="M15"/>
    </row>
    <row r="16" spans="1:13" ht="64.5" x14ac:dyDescent="0.25">
      <c r="A16" s="2"/>
      <c r="B16" s="128"/>
      <c r="C16" s="135" t="s">
        <v>66</v>
      </c>
      <c r="D16" s="135" t="s">
        <v>67</v>
      </c>
      <c r="E16" s="135"/>
      <c r="F16" s="135"/>
      <c r="G16" s="135"/>
      <c r="H16" s="2"/>
      <c r="I16" s="138"/>
      <c r="J16" s="2"/>
      <c r="K16"/>
      <c r="L16"/>
      <c r="M16"/>
    </row>
    <row r="17" spans="1:13" ht="77.25" x14ac:dyDescent="0.25">
      <c r="A17" s="2"/>
      <c r="B17" s="128"/>
      <c r="C17" s="135" t="s">
        <v>68</v>
      </c>
      <c r="D17" s="135" t="s">
        <v>69</v>
      </c>
      <c r="E17" s="135"/>
      <c r="F17" s="135"/>
      <c r="G17" s="135"/>
      <c r="H17" s="2"/>
      <c r="I17" s="133"/>
      <c r="J17" s="2"/>
      <c r="K17"/>
      <c r="L17"/>
      <c r="M17"/>
    </row>
    <row r="18" spans="1:13" x14ac:dyDescent="0.25">
      <c r="A18" s="2"/>
      <c r="B18" s="128"/>
      <c r="C18" s="135" t="s">
        <v>70</v>
      </c>
      <c r="D18" s="135"/>
      <c r="E18" s="139"/>
      <c r="F18" s="135"/>
      <c r="G18" s="2"/>
      <c r="H18" s="2"/>
      <c r="I18" s="2"/>
      <c r="J18" s="2"/>
      <c r="K18"/>
      <c r="L18"/>
      <c r="M18"/>
    </row>
    <row r="19" spans="1:13" x14ac:dyDescent="0.25">
      <c r="A19" s="2"/>
      <c r="B19" s="128"/>
      <c r="C19" s="135" t="s">
        <v>71</v>
      </c>
      <c r="D19" s="135"/>
      <c r="E19" s="135"/>
      <c r="F19" s="135"/>
      <c r="G19" s="2"/>
      <c r="H19" s="2"/>
      <c r="I19" s="2"/>
      <c r="J19" s="2"/>
      <c r="K19"/>
      <c r="L19"/>
      <c r="M19"/>
    </row>
    <row r="20" spans="1:13" x14ac:dyDescent="0.25">
      <c r="A20" s="2"/>
      <c r="B20" s="128"/>
      <c r="C20" s="135" t="s">
        <v>72</v>
      </c>
      <c r="D20" s="135"/>
      <c r="E20" s="135"/>
      <c r="F20" s="135"/>
      <c r="G20" s="2"/>
      <c r="H20" s="2"/>
      <c r="I20" s="2"/>
      <c r="J20" s="2"/>
      <c r="K20"/>
      <c r="L20"/>
      <c r="M20"/>
    </row>
    <row r="21" spans="1:13" x14ac:dyDescent="0.25">
      <c r="A21" s="2"/>
      <c r="B21" s="128"/>
      <c r="C21" s="139" t="s">
        <v>73</v>
      </c>
      <c r="D21" s="135"/>
      <c r="E21" s="135"/>
      <c r="F21" s="135"/>
      <c r="G21" s="2"/>
      <c r="H21" s="2"/>
      <c r="I21" s="2"/>
      <c r="J21" s="2"/>
      <c r="K21"/>
      <c r="L21"/>
      <c r="M21"/>
    </row>
    <row r="22" spans="1:13" x14ac:dyDescent="0.25">
      <c r="A22" s="2"/>
      <c r="B22" s="2"/>
      <c r="C22" s="2"/>
      <c r="D22" s="2"/>
      <c r="E22" s="2"/>
      <c r="F22" s="2"/>
      <c r="G22" s="2"/>
      <c r="H22" s="2"/>
      <c r="I22" s="2"/>
      <c r="J22" s="2"/>
      <c r="K22"/>
      <c r="L22"/>
      <c r="M22"/>
    </row>
    <row r="23" spans="1:13" x14ac:dyDescent="0.25">
      <c r="A23" s="2"/>
      <c r="B23" s="128"/>
      <c r="C23" s="141" t="s">
        <v>104</v>
      </c>
      <c r="D23" s="133"/>
      <c r="E23" s="133"/>
      <c r="F23" s="133"/>
      <c r="G23" s="2"/>
      <c r="H23" s="2"/>
      <c r="I23" s="2"/>
      <c r="J23" s="2"/>
    </row>
    <row r="24" spans="1:13" x14ac:dyDescent="0.25">
      <c r="A24" s="2"/>
      <c r="B24" s="128"/>
      <c r="C24" s="140">
        <v>2022</v>
      </c>
      <c r="D24" s="140">
        <v>2023</v>
      </c>
      <c r="E24" s="140">
        <v>2024</v>
      </c>
      <c r="F24" s="133"/>
      <c r="G24" s="2"/>
      <c r="H24" s="2"/>
      <c r="I24" s="2"/>
      <c r="J24" s="2"/>
    </row>
    <row r="25" spans="1:13" x14ac:dyDescent="0.25">
      <c r="A25" s="2"/>
      <c r="B25" s="128"/>
      <c r="C25" s="158"/>
      <c r="D25" s="158"/>
      <c r="E25" s="158"/>
      <c r="F25" s="133"/>
      <c r="G25" s="2"/>
      <c r="H25" s="2"/>
      <c r="I25" s="2"/>
      <c r="J25" s="2"/>
    </row>
    <row r="26" spans="1:13" x14ac:dyDescent="0.25">
      <c r="A26" s="2"/>
      <c r="B26" s="128"/>
      <c r="C26" s="159" t="s">
        <v>139</v>
      </c>
      <c r="D26" s="158"/>
      <c r="E26" s="158"/>
      <c r="F26" s="133"/>
      <c r="G26" s="2"/>
      <c r="H26" s="2"/>
      <c r="I26" s="2"/>
      <c r="J26" s="2"/>
    </row>
    <row r="27" spans="1:13" ht="77.25" x14ac:dyDescent="0.25">
      <c r="A27" s="2"/>
      <c r="B27" s="128"/>
      <c r="C27" s="40" t="s">
        <v>174</v>
      </c>
      <c r="D27" s="2"/>
      <c r="E27" s="2"/>
      <c r="F27" s="2"/>
      <c r="G27" s="2"/>
      <c r="H27" s="2"/>
      <c r="I27" s="2"/>
      <c r="J27" s="2"/>
    </row>
    <row r="28" spans="1:13" x14ac:dyDescent="0.25">
      <c r="A28" s="2"/>
      <c r="B28" s="128"/>
      <c r="C28" s="2"/>
      <c r="D28" s="2"/>
      <c r="E28" s="2"/>
      <c r="F28" s="2"/>
      <c r="G28" s="2"/>
      <c r="H28" s="2"/>
      <c r="I28" s="2"/>
      <c r="J28" s="2"/>
    </row>
    <row r="29" spans="1:13" x14ac:dyDescent="0.25">
      <c r="A29" s="2"/>
      <c r="B29" s="128"/>
      <c r="C29" s="122" t="s">
        <v>116</v>
      </c>
      <c r="D29" s="2"/>
      <c r="E29" s="200" t="s">
        <v>155</v>
      </c>
      <c r="F29" s="200" t="s">
        <v>168</v>
      </c>
      <c r="G29" s="200" t="s">
        <v>168</v>
      </c>
      <c r="H29" s="2"/>
      <c r="I29" s="2"/>
      <c r="J29" s="2"/>
    </row>
    <row r="30" spans="1:13" ht="15.75" thickBot="1" x14ac:dyDescent="0.3">
      <c r="A30" s="2"/>
      <c r="B30" s="128"/>
      <c r="C30" s="2"/>
      <c r="D30" s="2"/>
      <c r="E30" s="66">
        <v>2022</v>
      </c>
      <c r="F30" s="66">
        <v>2023</v>
      </c>
      <c r="G30" s="66">
        <v>2024</v>
      </c>
      <c r="H30" s="2"/>
      <c r="I30" s="2"/>
      <c r="J30" s="2"/>
    </row>
    <row r="31" spans="1:13" x14ac:dyDescent="0.25">
      <c r="A31" s="2"/>
      <c r="B31" s="128"/>
      <c r="C31" s="78" t="s">
        <v>74</v>
      </c>
      <c r="D31" s="79"/>
      <c r="E31" s="67">
        <v>0.29830000000000001</v>
      </c>
      <c r="F31" s="67">
        <v>0.2994</v>
      </c>
      <c r="G31" s="67">
        <v>0.2994</v>
      </c>
      <c r="H31" s="2"/>
      <c r="I31" s="2"/>
      <c r="J31" s="2"/>
    </row>
    <row r="32" spans="1:13" x14ac:dyDescent="0.25">
      <c r="A32" s="2"/>
      <c r="B32" s="128"/>
      <c r="C32" s="118" t="s">
        <v>75</v>
      </c>
      <c r="D32" s="119"/>
      <c r="E32" s="68">
        <v>8.3999999999999995E-3</v>
      </c>
      <c r="F32" s="68">
        <v>7.1999999999999998E-3</v>
      </c>
      <c r="G32" s="68">
        <v>7.1999999999999998E-3</v>
      </c>
      <c r="H32" s="2"/>
      <c r="I32" s="2"/>
      <c r="J32" s="2"/>
    </row>
    <row r="33" spans="1:10" x14ac:dyDescent="0.25">
      <c r="A33" s="2"/>
      <c r="B33" s="128"/>
      <c r="C33" s="118" t="s">
        <v>76</v>
      </c>
      <c r="D33" s="119"/>
      <c r="E33" s="68">
        <v>3.7999999999999999E-2</v>
      </c>
      <c r="F33" s="68">
        <v>3.85E-2</v>
      </c>
      <c r="G33" s="68">
        <v>3.85E-2</v>
      </c>
      <c r="H33" s="2"/>
      <c r="I33" s="2"/>
      <c r="J33" s="2"/>
    </row>
    <row r="34" spans="1:10" x14ac:dyDescent="0.25">
      <c r="A34" s="2"/>
      <c r="B34" s="128"/>
      <c r="C34" s="349" t="s">
        <v>77</v>
      </c>
      <c r="D34" s="350"/>
      <c r="E34" s="68">
        <v>0</v>
      </c>
      <c r="F34" s="68">
        <v>0</v>
      </c>
      <c r="G34" s="68">
        <v>0</v>
      </c>
      <c r="H34" s="2" t="s">
        <v>156</v>
      </c>
      <c r="I34" s="2"/>
      <c r="J34" s="2"/>
    </row>
    <row r="35" spans="1:10" ht="15.75" thickBot="1" x14ac:dyDescent="0.3">
      <c r="A35" s="2"/>
      <c r="B35" s="128"/>
      <c r="C35" s="351" t="s">
        <v>78</v>
      </c>
      <c r="D35" s="352"/>
      <c r="E35" s="69">
        <v>1.9199999999999998E-2</v>
      </c>
      <c r="F35" s="69">
        <v>1.8499999999999999E-2</v>
      </c>
      <c r="G35" s="69">
        <v>1.8499999999999999E-2</v>
      </c>
      <c r="H35" s="2"/>
      <c r="I35" s="2"/>
      <c r="J35" s="2"/>
    </row>
    <row r="36" spans="1:10" x14ac:dyDescent="0.25">
      <c r="A36" s="2"/>
      <c r="B36" s="128"/>
      <c r="C36" s="349" t="s">
        <v>79</v>
      </c>
      <c r="D36" s="350"/>
      <c r="E36" s="70">
        <v>0.25</v>
      </c>
      <c r="F36" s="70">
        <v>0.3</v>
      </c>
      <c r="G36" s="70">
        <v>0.3</v>
      </c>
      <c r="H36" s="2"/>
      <c r="I36" s="2"/>
      <c r="J36" s="2"/>
    </row>
    <row r="37" spans="1:10" x14ac:dyDescent="0.25">
      <c r="A37" s="2"/>
      <c r="B37" s="128"/>
      <c r="C37" s="349" t="s">
        <v>80</v>
      </c>
      <c r="D37" s="350"/>
      <c r="E37" s="70">
        <v>0.95</v>
      </c>
      <c r="F37" s="70">
        <v>0.87</v>
      </c>
      <c r="G37" s="70">
        <v>0.87</v>
      </c>
      <c r="H37" s="2"/>
      <c r="I37" s="2"/>
      <c r="J37" s="2"/>
    </row>
    <row r="38" spans="1:10" ht="15.75" thickBot="1" x14ac:dyDescent="0.3">
      <c r="A38" s="2"/>
      <c r="B38" s="128"/>
      <c r="C38" s="351" t="s">
        <v>81</v>
      </c>
      <c r="D38" s="352"/>
      <c r="E38" s="103">
        <v>0.57999999999999996</v>
      </c>
      <c r="F38" s="103">
        <v>0.53</v>
      </c>
      <c r="G38" s="103">
        <v>0.53</v>
      </c>
      <c r="H38" s="2"/>
      <c r="I38" s="2"/>
      <c r="J38" s="2"/>
    </row>
    <row r="39" spans="1:10" x14ac:dyDescent="0.25">
      <c r="A39" s="2"/>
      <c r="B39" s="128"/>
      <c r="C39" s="120"/>
      <c r="D39" s="120"/>
      <c r="E39" s="121"/>
      <c r="F39" s="121"/>
      <c r="G39" s="121"/>
      <c r="H39" s="2"/>
      <c r="I39" s="2"/>
      <c r="J39" s="2"/>
    </row>
    <row r="40" spans="1:10" x14ac:dyDescent="0.25">
      <c r="A40" s="125"/>
      <c r="B40" s="126"/>
      <c r="C40" s="125"/>
      <c r="D40" s="125"/>
      <c r="E40" s="125"/>
      <c r="F40" s="125"/>
      <c r="G40" s="125"/>
      <c r="H40" s="125"/>
      <c r="I40" s="125"/>
      <c r="J40" s="125"/>
    </row>
    <row r="41" spans="1:10" x14ac:dyDescent="0.25">
      <c r="A41" s="125"/>
      <c r="B41" s="126"/>
      <c r="C41" s="125"/>
      <c r="D41" s="125"/>
      <c r="E41" s="125"/>
      <c r="F41" s="125"/>
      <c r="G41" s="125"/>
      <c r="H41" s="125"/>
      <c r="I41" s="125"/>
      <c r="J41" s="125"/>
    </row>
    <row r="42" spans="1:10" x14ac:dyDescent="0.25">
      <c r="A42" s="125"/>
      <c r="B42" s="126"/>
      <c r="C42" s="125"/>
      <c r="D42" s="125"/>
      <c r="E42" s="125"/>
      <c r="F42" s="125"/>
      <c r="G42" s="125"/>
      <c r="H42" s="125"/>
      <c r="I42" s="125"/>
      <c r="J42" s="125"/>
    </row>
    <row r="43" spans="1:10" x14ac:dyDescent="0.25">
      <c r="A43" s="125"/>
      <c r="B43" s="126"/>
      <c r="C43" s="125"/>
      <c r="D43" s="125"/>
      <c r="E43" s="125"/>
      <c r="F43" s="125"/>
      <c r="G43" s="125"/>
      <c r="H43" s="125"/>
      <c r="I43" s="125"/>
      <c r="J43" s="125"/>
    </row>
    <row r="44" spans="1:10" x14ac:dyDescent="0.25">
      <c r="A44" s="125"/>
      <c r="B44" s="126"/>
      <c r="C44" s="125"/>
      <c r="D44" s="125"/>
      <c r="E44" s="125"/>
      <c r="F44" s="125"/>
      <c r="G44" s="125"/>
      <c r="H44" s="125"/>
      <c r="I44" s="125"/>
      <c r="J44" s="125"/>
    </row>
  </sheetData>
  <mergeCells count="6">
    <mergeCell ref="D2:E2"/>
    <mergeCell ref="C37:D37"/>
    <mergeCell ref="C38:D38"/>
    <mergeCell ref="C34:D34"/>
    <mergeCell ref="C35:D35"/>
    <mergeCell ref="C36:D36"/>
  </mergeCells>
  <pageMargins left="0.7" right="0.7" top="0.78740157499999996" bottom="0.78740157499999996"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A - Allgemeines</vt:lpstr>
      <vt:lpstr>B - Finanzdaten</vt:lpstr>
      <vt:lpstr>C - Entgeltkalkulation</vt:lpstr>
      <vt:lpstr>Daten (auszublenden)</vt:lpstr>
      <vt:lpstr>'A - Allgemeines'!Druckbereich</vt:lpstr>
    </vt:vector>
  </TitlesOfParts>
  <Company>Bundesnetzagentur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705-7</dc:creator>
  <cp:lastModifiedBy>705-5</cp:lastModifiedBy>
  <cp:lastPrinted>2021-06-04T13:29:59Z</cp:lastPrinted>
  <dcterms:created xsi:type="dcterms:W3CDTF">2019-08-07T10:59:12Z</dcterms:created>
  <dcterms:modified xsi:type="dcterms:W3CDTF">2023-08-30T09:39:45Z</dcterms:modified>
</cp:coreProperties>
</file>